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<sst xmlns="http://schemas.openxmlformats.org/spreadsheetml/2006/main" count="221" uniqueCount="111">
  <si>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</si>
  <si>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</si>
  <si>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</si>
  <si>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</si>
  <si>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</si>
  <si>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</si>
  <si>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</si>
  <si>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</si>
  <si>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</si>
  <si>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</si>
  <si>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</si>
  <si>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</si>
  <si>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</si>
  <si>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</si>
  <si>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</si>
  <si>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</si>
  <si>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</si>
  <si>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</si>
  <si>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</si>
  <si>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</si>
  <si>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</si>
  <si>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</si>
  <si>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</si>
  <si>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</si>
  <si>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</si>
  <si>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</si>
  <si>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</si>
  <si>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</si>
  <si>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</si>
  <si>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</si>
  <si>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</si>
  <si>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</si>
  <si>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</si>
  <si>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</si>
  <si>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</si>
  <si>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</si>
  <si>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</si>
  <si>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</si>
  <si>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</si>
  <si>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</si>
  <si>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</si>
  <si>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</si>
  <si>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</si>
  <si>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</si>
  <si>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</si>
  <si>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</si>
  <si>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</si>
  <si>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</si>
  <si>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</si>
  <si>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</si>
  <si>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</si>
  <si>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</si>
  <si>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</si>
  <si>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</si>
  <si>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</si>
  <si>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</si>
  <si>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</si>
  <si>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</si>
  <si>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</si>
  <si>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</si>
  <si>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</si>
  <si>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</si>
  <si>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</si>
  <si>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</si>
  <si>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</si>
  <si>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</si>
  <si>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</si>
  <si>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</si>
  <si>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</si>
  <si>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</si>
  <si>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</si>
  <si>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</si>
  <si>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</si>
  <si>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</si>
  <si>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</si>
  <si>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</si>
  <si>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</si>
  <si>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</si>
  <si>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</si>
  <si>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</si>
  <si>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</si>
  <si>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</si>
  <si>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</si>
  <si>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</si>
  <si>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</si>
  <si>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</si>
  <si>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</si>
  <si>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</si>
  <si>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</si>
  <si>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</si>
  <si>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</si>
  <si>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</si>
  <si>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</si>
  <si>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</si>
  <si>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</si>
  <si>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</si>
  <si>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</si>
  <si>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</si>
  <si>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</si>
  <si>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</si>
  <si>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</si>
  <si>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</si>
  <si>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</si>
  <si>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</si>
  <si>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</si>
  <si>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</si>
  <si>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</si>
  <si>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</si>
  <si>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現在の経営は、健全性と効率性はほぼ良好といえるが、今後の人口減少によって接続人口の減少が懸念される。ストックマネジメント計画と経営戦略を基に、更なる経営健全化に取り組む必要がある。</t>
    <rPh sb="25" eb="27">
      <t>コンゴ</t>
    </rPh>
    <rPh sb="28" eb="30">
      <t>ジンコウ</t>
    </rPh>
    <rPh sb="30" eb="32">
      <t>ゲンショウ</t>
    </rPh>
    <rPh sb="36" eb="38">
      <t>セツゾク</t>
    </rPh>
    <rPh sb="38" eb="40">
      <t>ジンコウ</t>
    </rPh>
    <rPh sb="41" eb="43">
      <t>ゲンショウ</t>
    </rPh>
    <rPh sb="44" eb="46">
      <t>ケネン</t>
    </rPh>
    <rPh sb="60" eb="62">
      <t>ケイカク</t>
    </rPh>
    <rPh sb="63" eb="65">
      <t>ケイエイ</t>
    </rPh>
    <rPh sb="65" eb="67">
      <t>センリャク</t>
    </rPh>
    <rPh sb="68" eb="69">
      <t>モト</t>
    </rPh>
    <rPh sb="71" eb="72">
      <t>サラ</t>
    </rPh>
    <rPh sb="74" eb="76">
      <t>ケイエイ</t>
    </rPh>
    <rPh sb="76" eb="79">
      <t>ケンゼンカ</t>
    </rPh>
    <rPh sb="80" eb="81">
      <t>ト</t>
    </rPh>
    <rPh sb="82" eb="83">
      <t>ク</t>
    </rPh>
    <rPh sb="84" eb="86">
      <t>ヒツヨウ</t>
    </rPh>
    <phoneticPr fontId="4"/>
  </si>
  <si>
    <t>耐用年数を超え修繕が必要な処理施設内の設備機器類は、状況に応じて修繕・改修しており当面の稼働については問題ないと思われる。
今後、処理施設の躯体や管路の老朽化が進むので、長期的な視点で対応が必要となる。</t>
    <rPh sb="0" eb="2">
      <t>タイヨウ</t>
    </rPh>
    <rPh sb="2" eb="4">
      <t>ネンスウ</t>
    </rPh>
    <rPh sb="5" eb="6">
      <t>コ</t>
    </rPh>
    <rPh sb="7" eb="9">
      <t>シュウゼン</t>
    </rPh>
    <rPh sb="10" eb="12">
      <t>ヒツヨウ</t>
    </rPh>
    <rPh sb="13" eb="15">
      <t>ショリ</t>
    </rPh>
    <rPh sb="15" eb="17">
      <t>シセツ</t>
    </rPh>
    <rPh sb="17" eb="18">
      <t>ナイ</t>
    </rPh>
    <rPh sb="19" eb="21">
      <t>セツビ</t>
    </rPh>
    <rPh sb="21" eb="24">
      <t>キキルイ</t>
    </rPh>
    <rPh sb="26" eb="28">
      <t>ジョウキョウ</t>
    </rPh>
    <rPh sb="29" eb="30">
      <t>オウ</t>
    </rPh>
    <rPh sb="32" eb="34">
      <t>シュウゼン</t>
    </rPh>
    <rPh sb="35" eb="37">
      <t>カイシュウ</t>
    </rPh>
    <rPh sb="41" eb="43">
      <t>トウメン</t>
    </rPh>
    <rPh sb="44" eb="46">
      <t>カドウ</t>
    </rPh>
    <rPh sb="51" eb="53">
      <t>モンダイ</t>
    </rPh>
    <rPh sb="56" eb="57">
      <t>オモ</t>
    </rPh>
    <rPh sb="62" eb="64">
      <t>コンゴ</t>
    </rPh>
    <rPh sb="65" eb="67">
      <t>ショリ</t>
    </rPh>
    <rPh sb="67" eb="69">
      <t>シセツ</t>
    </rPh>
    <rPh sb="70" eb="72">
      <t>クタイ</t>
    </rPh>
    <rPh sb="73" eb="75">
      <t>カンロ</t>
    </rPh>
    <rPh sb="76" eb="79">
      <t>ロウキュウカ</t>
    </rPh>
    <rPh sb="80" eb="81">
      <t>スス</t>
    </rPh>
    <rPh sb="85" eb="88">
      <t>チョウキテキ</t>
    </rPh>
    <rPh sb="89" eb="91">
      <t>シテン</t>
    </rPh>
    <rPh sb="92" eb="94">
      <t>タイオウ</t>
    </rPh>
    <rPh sb="95" eb="97">
      <t>ヒツヨウ</t>
    </rPh>
    <phoneticPr fontId="4"/>
  </si>
  <si>
    <t>収益的収支比率は高比率値を維持しているが、維持管理費や資本費を賄えておらず一般会計からの繰入金に依存している状態である。
「経費回収率」は類似団体と比較すると、平均を超え「施設利用率」「水洗化率」は平均的な数値であり、概ね健全性が図られている。
 しかし、今後は少子高齢化に伴う人口の減少により、接続人口と汚水処理量は減少することが想定される。一方で、施設・機器の老朽化に伴う修繕料等の増加により、汚水処理費は増加することが想定されるため、適正な使用料収入の確保について検討していく必要がある。</t>
    <rPh sb="2" eb="3">
      <t>テキ</t>
    </rPh>
    <rPh sb="3" eb="5">
      <t>シュウシ</t>
    </rPh>
    <rPh sb="5" eb="7">
      <t>ヒリツ</t>
    </rPh>
    <rPh sb="8" eb="11">
      <t>コウヒリツ</t>
    </rPh>
    <rPh sb="11" eb="12">
      <t>チ</t>
    </rPh>
    <rPh sb="13" eb="15">
      <t>イジ</t>
    </rPh>
    <rPh sb="21" eb="23">
      <t>イジ</t>
    </rPh>
    <rPh sb="23" eb="26">
      <t>カンリヒ</t>
    </rPh>
    <rPh sb="27" eb="29">
      <t>シホン</t>
    </rPh>
    <rPh sb="29" eb="30">
      <t>ヒ</t>
    </rPh>
    <rPh sb="31" eb="32">
      <t>マカナ</t>
    </rPh>
    <rPh sb="37" eb="39">
      <t>イッパン</t>
    </rPh>
    <rPh sb="39" eb="41">
      <t>カイケイ</t>
    </rPh>
    <rPh sb="44" eb="46">
      <t>クリイレ</t>
    </rPh>
    <rPh sb="46" eb="47">
      <t>キン</t>
    </rPh>
    <rPh sb="48" eb="50">
      <t>イゾン</t>
    </rPh>
    <rPh sb="54" eb="56">
      <t>ジョウタイ</t>
    </rPh>
    <rPh sb="62" eb="64">
      <t>ケイヒ</t>
    </rPh>
    <rPh sb="64" eb="66">
      <t>カイシュウ</t>
    </rPh>
    <rPh sb="66" eb="67">
      <t>リツ</t>
    </rPh>
    <rPh sb="80" eb="82">
      <t>ヘイキン</t>
    </rPh>
    <rPh sb="83" eb="84">
      <t>コ</t>
    </rPh>
    <rPh sb="86" eb="88">
      <t>シセツ</t>
    </rPh>
    <rPh sb="88" eb="91">
      <t>リヨウリツ</t>
    </rPh>
    <rPh sb="93" eb="96">
      <t>スイセンカ</t>
    </rPh>
    <rPh sb="96" eb="97">
      <t>リツ</t>
    </rPh>
    <rPh sb="128" eb="130">
      <t>コンゴ</t>
    </rPh>
    <rPh sb="131" eb="133">
      <t>ショウシ</t>
    </rPh>
    <rPh sb="133" eb="136">
      <t>コウレイカ</t>
    </rPh>
    <rPh sb="137" eb="138">
      <t>トモナ</t>
    </rPh>
    <rPh sb="139" eb="141">
      <t>ジンコウ</t>
    </rPh>
    <rPh sb="142" eb="144">
      <t>ゲンショウ</t>
    </rPh>
    <rPh sb="148" eb="150">
      <t>セツゾク</t>
    </rPh>
    <rPh sb="150" eb="152">
      <t>ジンコウ</t>
    </rPh>
    <rPh sb="153" eb="155">
      <t>オスイ</t>
    </rPh>
    <rPh sb="155" eb="157">
      <t>ショリ</t>
    </rPh>
    <rPh sb="157" eb="158">
      <t>リョウ</t>
    </rPh>
    <rPh sb="159" eb="161">
      <t>ゲンショウ</t>
    </rPh>
    <rPh sb="166" eb="168">
      <t>ソウテイ</t>
    </rPh>
    <rPh sb="172" eb="174">
      <t>イッポウ</t>
    </rPh>
    <rPh sb="176" eb="178">
      <t>シセツ</t>
    </rPh>
    <rPh sb="179" eb="181">
      <t>キキ</t>
    </rPh>
    <rPh sb="182" eb="185">
      <t>ロウキュウカ</t>
    </rPh>
    <rPh sb="186" eb="187">
      <t>トモナ</t>
    </rPh>
    <rPh sb="188" eb="190">
      <t>シュウゼン</t>
    </rPh>
    <rPh sb="190" eb="191">
      <t>リョウ</t>
    </rPh>
    <rPh sb="191" eb="192">
      <t>トウ</t>
    </rPh>
    <rPh sb="193" eb="195">
      <t>ゾウカ</t>
    </rPh>
    <rPh sb="199" eb="201">
      <t>オスイ</t>
    </rPh>
    <rPh sb="201" eb="203">
      <t>ショリ</t>
    </rPh>
    <rPh sb="203" eb="204">
      <t>ヒ</t>
    </rPh>
    <rPh sb="205" eb="207">
      <t>ゾウカ</t>
    </rPh>
    <rPh sb="212" eb="214">
      <t>ソウテイ</t>
    </rPh>
    <rPh sb="220" eb="222">
      <t>テキセイ</t>
    </rPh>
    <rPh sb="223" eb="226">
      <t>シヨウリョウ</t>
    </rPh>
    <rPh sb="226" eb="228">
      <t>シュウニュウ</t>
    </rPh>
    <rPh sb="229" eb="231">
      <t>カクホ</t>
    </rPh>
    <rPh sb="235" eb="237">
      <t>ケントウ</t>
    </rPh>
    <rPh sb="241" eb="2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</si>
</sst>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174400"/>
        <c:axId val="891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9174400"/>
        <c:axId val="89176704"/>
      </c:lineChart>
      <c:dateAx>
        <c:axId val="89174400"/>
        <c:scaling>
          <c:orientation val="minMax"/>
        </c:scaling>
        <c:delete val="1"/>
        <c:axPos val="b"/>
        <c:numFmt formatCode="ge" sourceLinked="1"/>
        <c:majorTickMark val="none"/>
        <c:minorTickMark val="none"/>
        <c:tickLblPos val="none"/>
        <c:crossAx val="89176704"/>
        <c:crosses val="autoZero"/>
        <c:auto val="1"/>
        <c:lblOffset val="100"/>
        <c:baseTimeUnit val="years"/>
      </c:dateAx>
      <c:valAx>
        <c:axId val="891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744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63.85</c:v>
                </c:pt>
                <c:pt idx="1">
                  <c:v>59.15</c:v>
                </c:pt>
                <c:pt idx="2">
                  <c:v>61.03</c:v>
                </c:pt>
                <c:pt idx="3">
                  <c:v>56.81</c:v>
                </c:pt>
                <c:pt idx="4">
                  <c:v>53.05</c:v>
                </c:pt>
              </c:numCache>
            </c:numRef>
          </c:val>
        </c:ser>
        <c:dLbls>
          <c:showLegendKey val="0"/>
          <c:showVal val="0"/>
          <c:showCatName val="0"/>
          <c:showSerName val="0"/>
          <c:showPercent val="0"/>
          <c:showBubbleSize val="0"/>
        </c:dLbls>
        <c:gapWidth val="150"/>
        <c:axId val="33982336"/>
        <c:axId val="339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3982336"/>
        <c:axId val="33984512"/>
      </c:lineChart>
      <c:dateAx>
        <c:axId val="33982336"/>
        <c:scaling>
          <c:orientation val="minMax"/>
        </c:scaling>
        <c:delete val="1"/>
        <c:axPos val="b"/>
        <c:numFmt formatCode="ge" sourceLinked="1"/>
        <c:majorTickMark val="none"/>
        <c:minorTickMark val="none"/>
        <c:tickLblPos val="none"/>
        <c:crossAx val="33984512"/>
        <c:crosses val="autoZero"/>
        <c:auto val="1"/>
        <c:lblOffset val="100"/>
        <c:baseTimeUnit val="years"/>
      </c:dateAx>
      <c:valAx>
        <c:axId val="339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90.24</c:v>
                </c:pt>
                <c:pt idx="1">
                  <c:v>89.98</c:v>
                </c:pt>
                <c:pt idx="2">
                  <c:v>87.76</c:v>
                </c:pt>
                <c:pt idx="3">
                  <c:v>87.39</c:v>
                </c:pt>
                <c:pt idx="4">
                  <c:v>87.97</c:v>
                </c:pt>
              </c:numCache>
            </c:numRef>
          </c:val>
        </c:ser>
        <c:dLbls>
          <c:showLegendKey val="0"/>
          <c:showVal val="0"/>
          <c:showCatName val="0"/>
          <c:showSerName val="0"/>
          <c:showPercent val="0"/>
          <c:showBubbleSize val="0"/>
        </c:dLbls>
        <c:gapWidth val="150"/>
        <c:axId val="34002432"/>
        <c:axId val="340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4002432"/>
        <c:axId val="34004352"/>
      </c:lineChart>
      <c:dateAx>
        <c:axId val="34002432"/>
        <c:scaling>
          <c:orientation val="minMax"/>
        </c:scaling>
        <c:delete val="1"/>
        <c:axPos val="b"/>
        <c:numFmt formatCode="ge" sourceLinked="1"/>
        <c:majorTickMark val="none"/>
        <c:minorTickMark val="none"/>
        <c:tickLblPos val="none"/>
        <c:crossAx val="34004352"/>
        <c:crosses val="autoZero"/>
        <c:auto val="1"/>
        <c:lblOffset val="100"/>
        <c:baseTimeUnit val="years"/>
      </c:dateAx>
      <c:valAx>
        <c:axId val="340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98.94</c:v>
                </c:pt>
                <c:pt idx="1">
                  <c:v>97.97</c:v>
                </c:pt>
                <c:pt idx="2">
                  <c:v>98.83</c:v>
                </c:pt>
                <c:pt idx="3">
                  <c:v>98.88</c:v>
                </c:pt>
                <c:pt idx="4">
                  <c:v>98.86</c:v>
                </c:pt>
              </c:numCache>
            </c:numRef>
          </c:val>
        </c:ser>
        <c:dLbls>
          <c:showLegendKey val="0"/>
          <c:showVal val="0"/>
          <c:showCatName val="0"/>
          <c:showSerName val="0"/>
          <c:showPercent val="0"/>
          <c:showBubbleSize val="0"/>
        </c:dLbls>
        <c:gapWidth val="150"/>
        <c:axId val="30983680"/>
        <c:axId val="309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83680"/>
        <c:axId val="30985600"/>
      </c:lineChart>
      <c:dateAx>
        <c:axId val="30983680"/>
        <c:scaling>
          <c:orientation val="minMax"/>
        </c:scaling>
        <c:delete val="1"/>
        <c:axPos val="b"/>
        <c:numFmt formatCode="ge" sourceLinked="1"/>
        <c:majorTickMark val="none"/>
        <c:minorTickMark val="none"/>
        <c:tickLblPos val="none"/>
        <c:crossAx val="30985600"/>
        <c:crosses val="autoZero"/>
        <c:auto val="1"/>
        <c:lblOffset val="100"/>
        <c:baseTimeUnit val="years"/>
      </c:dateAx>
      <c:valAx>
        <c:axId val="309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17888"/>
        <c:axId val="321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17888"/>
        <c:axId val="32119808"/>
      </c:lineChart>
      <c:dateAx>
        <c:axId val="32117888"/>
        <c:scaling>
          <c:orientation val="minMax"/>
        </c:scaling>
        <c:delete val="1"/>
        <c:axPos val="b"/>
        <c:numFmt formatCode="ge" sourceLinked="1"/>
        <c:majorTickMark val="none"/>
        <c:minorTickMark val="none"/>
        <c:tickLblPos val="none"/>
        <c:crossAx val="32119808"/>
        <c:crosses val="autoZero"/>
        <c:auto val="1"/>
        <c:lblOffset val="100"/>
        <c:baseTimeUnit val="years"/>
      </c:dateAx>
      <c:valAx>
        <c:axId val="321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62560"/>
        <c:axId val="321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62560"/>
        <c:axId val="32164480"/>
      </c:lineChart>
      <c:dateAx>
        <c:axId val="32162560"/>
        <c:scaling>
          <c:orientation val="minMax"/>
        </c:scaling>
        <c:delete val="1"/>
        <c:axPos val="b"/>
        <c:numFmt formatCode="ge" sourceLinked="1"/>
        <c:majorTickMark val="none"/>
        <c:minorTickMark val="none"/>
        <c:tickLblPos val="none"/>
        <c:crossAx val="32164480"/>
        <c:crosses val="autoZero"/>
        <c:auto val="1"/>
        <c:lblOffset val="100"/>
        <c:baseTimeUnit val="years"/>
      </c:dateAx>
      <c:valAx>
        <c:axId val="321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55520"/>
        <c:axId val="337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55520"/>
        <c:axId val="33757440"/>
      </c:lineChart>
      <c:dateAx>
        <c:axId val="33755520"/>
        <c:scaling>
          <c:orientation val="minMax"/>
        </c:scaling>
        <c:delete val="1"/>
        <c:axPos val="b"/>
        <c:numFmt formatCode="ge" sourceLinked="1"/>
        <c:majorTickMark val="none"/>
        <c:minorTickMark val="none"/>
        <c:tickLblPos val="none"/>
        <c:crossAx val="33757440"/>
        <c:crosses val="autoZero"/>
        <c:auto val="1"/>
        <c:lblOffset val="100"/>
        <c:baseTimeUnit val="years"/>
      </c:dateAx>
      <c:valAx>
        <c:axId val="337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96480"/>
        <c:axId val="337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96480"/>
        <c:axId val="33798400"/>
      </c:lineChart>
      <c:dateAx>
        <c:axId val="33796480"/>
        <c:scaling>
          <c:orientation val="minMax"/>
        </c:scaling>
        <c:delete val="1"/>
        <c:axPos val="b"/>
        <c:numFmt formatCode="ge" sourceLinked="1"/>
        <c:majorTickMark val="none"/>
        <c:minorTickMark val="none"/>
        <c:tickLblPos val="none"/>
        <c:crossAx val="33798400"/>
        <c:crosses val="autoZero"/>
        <c:auto val="1"/>
        <c:lblOffset val="100"/>
        <c:baseTimeUnit val="years"/>
      </c:dateAx>
      <c:valAx>
        <c:axId val="337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837056"/>
        <c:axId val="338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3837056"/>
        <c:axId val="33838976"/>
      </c:lineChart>
      <c:dateAx>
        <c:axId val="33837056"/>
        <c:scaling>
          <c:orientation val="minMax"/>
        </c:scaling>
        <c:delete val="1"/>
        <c:axPos val="b"/>
        <c:numFmt formatCode="ge" sourceLinked="1"/>
        <c:majorTickMark val="none"/>
        <c:minorTickMark val="none"/>
        <c:tickLblPos val="none"/>
        <c:crossAx val="33838976"/>
        <c:crosses val="autoZero"/>
        <c:auto val="1"/>
        <c:lblOffset val="100"/>
        <c:baseTimeUnit val="years"/>
      </c:dateAx>
      <c:valAx>
        <c:axId val="338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113.46</c:v>
                </c:pt>
                <c:pt idx="1">
                  <c:v>104.82</c:v>
                </c:pt>
                <c:pt idx="2">
                  <c:v>110.83</c:v>
                </c:pt>
                <c:pt idx="3">
                  <c:v>102.78</c:v>
                </c:pt>
                <c:pt idx="4">
                  <c:v>98.5</c:v>
                </c:pt>
              </c:numCache>
            </c:numRef>
          </c:val>
        </c:ser>
        <c:dLbls>
          <c:showLegendKey val="0"/>
          <c:showVal val="0"/>
          <c:showCatName val="0"/>
          <c:showSerName val="0"/>
          <c:showPercent val="0"/>
          <c:showBubbleSize val="0"/>
        </c:dLbls>
        <c:gapWidth val="150"/>
        <c:axId val="33856128"/>
        <c:axId val="338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3856128"/>
        <c:axId val="33858304"/>
      </c:lineChart>
      <c:dateAx>
        <c:axId val="33856128"/>
        <c:scaling>
          <c:orientation val="minMax"/>
        </c:scaling>
        <c:delete val="1"/>
        <c:axPos val="b"/>
        <c:numFmt formatCode="ge" sourceLinked="1"/>
        <c:majorTickMark val="none"/>
        <c:minorTickMark val="none"/>
        <c:tickLblPos val="none"/>
        <c:crossAx val="33858304"/>
        <c:crosses val="autoZero"/>
        <c:auto val="1"/>
        <c:lblOffset val="100"/>
        <c:baseTimeUnit val="years"/>
      </c:dateAx>
      <c:valAx>
        <c:axId val="338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156.5</c:v>
                </c:pt>
                <c:pt idx="1">
                  <c:v>177.97</c:v>
                </c:pt>
                <c:pt idx="2">
                  <c:v>166.56</c:v>
                </c:pt>
                <c:pt idx="3">
                  <c:v>189.52</c:v>
                </c:pt>
                <c:pt idx="4">
                  <c:v>209.92</c:v>
                </c:pt>
              </c:numCache>
            </c:numRef>
          </c:val>
        </c:ser>
        <c:dLbls>
          <c:showLegendKey val="0"/>
          <c:showVal val="0"/>
          <c:showCatName val="0"/>
          <c:showSerName val="0"/>
          <c:showPercent val="0"/>
          <c:showBubbleSize val="0"/>
        </c:dLbls>
        <c:gapWidth val="150"/>
        <c:axId val="33876224"/>
        <c:axId val="339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3876224"/>
        <c:axId val="33948032"/>
      </c:lineChart>
      <c:dateAx>
        <c:axId val="33876224"/>
        <c:scaling>
          <c:orientation val="minMax"/>
        </c:scaling>
        <c:delete val="1"/>
        <c:axPos val="b"/>
        <c:numFmt formatCode="ge" sourceLinked="1"/>
        <c:majorTickMark val="none"/>
        <c:minorTickMark val="none"/>
        <c:tickLblPos val="none"/>
        <c:crossAx val="33948032"/>
        <c:crosses val="autoZero"/>
        <c:auto val="1"/>
        <c:lblOffset val="100"/>
        <c:baseTimeUnit val="years"/>
      </c:dateAx>
      <c:valAx>
        <c:axId val="339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広島県　尾道市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142462</v>
      </c>
      <c r="AM8" s="47"/>
      <c r="AN8" s="47"/>
      <c r="AO8" s="47"/>
      <c r="AP8" s="47"/>
      <c r="AQ8" s="47"/>
      <c r="AR8" s="47"/>
      <c r="AS8" s="47"/>
      <c r="AT8" s="43">
        <f>データ!S6</f>
        <v>285.08999999999997</v>
      </c>
      <c r="AU8" s="43"/>
      <c r="AV8" s="43"/>
      <c r="AW8" s="43"/>
      <c r="AX8" s="43"/>
      <c r="AY8" s="43"/>
      <c r="AZ8" s="43"/>
      <c r="BA8" s="43"/>
      <c r="BB8" s="43">
        <f>データ!T6</f>
        <v>499.71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0.33</v>
      </c>
      <c r="Q10" s="43"/>
      <c r="R10" s="43"/>
      <c r="S10" s="43"/>
      <c r="T10" s="43"/>
      <c r="U10" s="43"/>
      <c r="V10" s="43"/>
      <c r="W10" s="43">
        <f>データ!P6</f>
        <v>100</v>
      </c>
      <c r="X10" s="43"/>
      <c r="Y10" s="43"/>
      <c r="Z10" s="43"/>
      <c r="AA10" s="43"/>
      <c r="AB10" s="43"/>
      <c r="AC10" s="43"/>
      <c r="AD10" s="47">
        <f>データ!Q6</f>
        <v>4631</v>
      </c>
      <c r="AE10" s="47"/>
      <c r="AF10" s="47"/>
      <c r="AG10" s="47"/>
      <c r="AH10" s="47"/>
      <c r="AI10" s="47"/>
      <c r="AJ10" s="47"/>
      <c r="AK10" s="2"/>
      <c r="AL10" s="47">
        <f>データ!U6</f>
        <v>474</v>
      </c>
      <c r="AM10" s="47"/>
      <c r="AN10" s="47"/>
      <c r="AO10" s="47"/>
      <c r="AP10" s="47"/>
      <c r="AQ10" s="47"/>
      <c r="AR10" s="47"/>
      <c r="AS10" s="47"/>
      <c r="AT10" s="43">
        <f>データ!V6</f>
        <v>0.16</v>
      </c>
      <c r="AU10" s="43"/>
      <c r="AV10" s="43"/>
      <c r="AW10" s="43"/>
      <c r="AX10" s="43"/>
      <c r="AY10" s="43"/>
      <c r="AZ10" s="43"/>
      <c r="BA10" s="43"/>
      <c r="BB10" s="43">
        <f>データ!W6</f>
        <v>2962.5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342050</v>
      </c>
      <c r="D6" s="31">
        <f t="shared" si="3"/>
        <v>47</v>
      </c>
      <c r="E6" s="31">
        <f t="shared" si="3"/>
        <v>17</v>
      </c>
      <c r="F6" s="31">
        <f t="shared" si="3"/>
        <v>5</v>
      </c>
      <c r="G6" s="31">
        <f t="shared" si="3"/>
        <v>0</v>
      </c>
      <c r="H6" s="31" t="str">
        <f t="shared" si="3"/>
        <v>広島県　尾道市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0.33</v>
      </c>
      <c r="P6" s="32">
        <f t="shared" si="3"/>
        <v>100</v>
      </c>
      <c r="Q6" s="32">
        <f t="shared" si="3"/>
        <v>4631</v>
      </c>
      <c r="R6" s="32">
        <f t="shared" si="3"/>
        <v>142462</v>
      </c>
      <c r="S6" s="32">
        <f t="shared" si="3"/>
        <v>285.08999999999997</v>
      </c>
      <c r="T6" s="32">
        <f t="shared" si="3"/>
        <v>499.71</v>
      </c>
      <c r="U6" s="32">
        <f t="shared" si="3"/>
        <v>474</v>
      </c>
      <c r="V6" s="32">
        <f t="shared" si="3"/>
        <v>0.16</v>
      </c>
      <c r="W6" s="32">
        <f t="shared" si="3"/>
        <v>2962.5</v>
      </c>
      <c r="X6" s="33">
        <f>IF(X7="",NA(),X7)</f>
        <v>98.94</v>
      </c>
      <c r="Y6" s="33">
        <f t="shared" ref="Y6:AG6" si="4">IF(Y7="",NA(),Y7)</f>
        <v>97.97</v>
      </c>
      <c r="Z6" s="33">
        <f t="shared" si="4"/>
        <v>98.83</v>
      </c>
      <c r="AA6" s="33">
        <f t="shared" si="4"/>
        <v>98.88</v>
      </c>
      <c r="AB6" s="33">
        <f t="shared" si="4"/>
        <v>98.86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113.46</v>
      </c>
      <c r="BQ6" s="33">
        <f t="shared" ref="BQ6:BY6" si="8">IF(BQ7="",NA(),BQ7)</f>
        <v>104.82</v>
      </c>
      <c r="BR6" s="33">
        <f t="shared" si="8"/>
        <v>110.83</v>
      </c>
      <c r="BS6" s="33">
        <f t="shared" si="8"/>
        <v>102.78</v>
      </c>
      <c r="BT6" s="33">
        <f t="shared" si="8"/>
        <v>98.5</v>
      </c>
      <c r="BU6" s="33">
        <f t="shared" si="8"/>
        <v>51.56</v>
      </c>
      <c r="BV6" s="33">
        <f t="shared" si="8"/>
        <v>51.03</v>
      </c>
      <c r="BW6" s="33">
        <f t="shared" si="8"/>
        <v>50.9</v>
      </c>
      <c r="BX6" s="33">
        <f t="shared" si="8"/>
        <v>50.82</v>
      </c>
      <c r="BY6" s="33">
        <f t="shared" si="8"/>
        <v>52.19</v>
      </c>
      <c r="BZ6" s="32" t="str">
        <f>IF(BZ7="","",IF(BZ7="-","【-】","【"&amp;SUBSTITUTE(TEXT(BZ7,"#,##0.00"),"-","△")&amp;"】"))</f>
        <v>【52.78】</v>
      </c>
      <c r="CA6" s="33">
        <f>IF(CA7="",NA(),CA7)</f>
        <v>156.5</v>
      </c>
      <c r="CB6" s="33">
        <f t="shared" ref="CB6:CJ6" si="9">IF(CB7="",NA(),CB7)</f>
        <v>177.97</v>
      </c>
      <c r="CC6" s="33">
        <f t="shared" si="9"/>
        <v>166.56</v>
      </c>
      <c r="CD6" s="33">
        <f t="shared" si="9"/>
        <v>189.52</v>
      </c>
      <c r="CE6" s="33">
        <f t="shared" si="9"/>
        <v>209.92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63.85</v>
      </c>
      <c r="CM6" s="33">
        <f t="shared" ref="CM6:CU6" si="10">IF(CM7="",NA(),CM7)</f>
        <v>59.15</v>
      </c>
      <c r="CN6" s="33">
        <f t="shared" si="10"/>
        <v>61.03</v>
      </c>
      <c r="CO6" s="33">
        <f t="shared" si="10"/>
        <v>56.81</v>
      </c>
      <c r="CP6" s="33">
        <f t="shared" si="10"/>
        <v>53.05</v>
      </c>
      <c r="CQ6" s="33">
        <f t="shared" si="10"/>
        <v>55.2</v>
      </c>
      <c r="CR6" s="33">
        <f t="shared" si="10"/>
        <v>54.74</v>
      </c>
      <c r="CS6" s="33">
        <f t="shared" si="10"/>
        <v>53.78</v>
      </c>
      <c r="CT6" s="33">
        <f t="shared" si="10"/>
        <v>53.24</v>
      </c>
      <c r="CU6" s="33">
        <f t="shared" si="10"/>
        <v>52.31</v>
      </c>
      <c r="CV6" s="32" t="str">
        <f>IF(CV7="","",IF(CV7="-","【-】","【"&amp;SUBSTITUTE(TEXT(CV7,"#,##0.00"),"-","△")&amp;"】"))</f>
        <v>【52.74】</v>
      </c>
      <c r="CW6" s="33">
        <f>IF(CW7="",NA(),CW7)</f>
        <v>90.24</v>
      </c>
      <c r="CX6" s="33">
        <f t="shared" ref="CX6:DF6" si="11">IF(CX7="",NA(),CX7)</f>
        <v>89.98</v>
      </c>
      <c r="CY6" s="33">
        <f t="shared" si="11"/>
        <v>87.76</v>
      </c>
      <c r="CZ6" s="33">
        <f t="shared" si="11"/>
        <v>87.39</v>
      </c>
      <c r="DA6" s="33">
        <f t="shared" si="11"/>
        <v>87.97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342050</v>
      </c>
      <c r="D7" s="35">
        <v>47</v>
      </c>
      <c r="E7" s="35">
        <v>17</v>
      </c>
      <c r="F7" s="35">
        <v>5</v>
      </c>
      <c r="G7" s="35">
        <v>0</v>
      </c>
      <c r="H7" s="35" t="s">
        <v>96</v>
      </c>
      <c r="I7" s="35" t="s">
        <v>97</v>
      </c>
      <c r="J7" s="35" t="s">
        <v>98</v>
      </c>
      <c r="K7" s="35" t="s">
        <v>99</v>
      </c>
      <c r="L7" s="35" t="s">
        <v>100</v>
      </c>
      <c r="M7" s="36" t="s">
        <v>101</v>
      </c>
      <c r="N7" s="36" t="s">
        <v>102</v>
      </c>
      <c r="O7" s="36">
        <v>0.33</v>
      </c>
      <c r="P7" s="36">
        <v>100</v>
      </c>
      <c r="Q7" s="36">
        <v>4631</v>
      </c>
      <c r="R7" s="36">
        <v>142462</v>
      </c>
      <c r="S7" s="36">
        <v>285.08999999999997</v>
      </c>
      <c r="T7" s="36">
        <v>499.71</v>
      </c>
      <c r="U7" s="36">
        <v>474</v>
      </c>
      <c r="V7" s="36">
        <v>0.16</v>
      </c>
      <c r="W7" s="36">
        <v>2962.5</v>
      </c>
      <c r="X7" s="36">
        <v>98.94</v>
      </c>
      <c r="Y7" s="36">
        <v>97.97</v>
      </c>
      <c r="Z7" s="36">
        <v>98.83</v>
      </c>
      <c r="AA7" s="36">
        <v>98.88</v>
      </c>
      <c r="AB7" s="36">
        <v>98.86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113.46</v>
      </c>
      <c r="BQ7" s="36">
        <v>104.82</v>
      </c>
      <c r="BR7" s="36">
        <v>110.83</v>
      </c>
      <c r="BS7" s="36">
        <v>102.78</v>
      </c>
      <c r="BT7" s="36">
        <v>98.5</v>
      </c>
      <c r="BU7" s="36">
        <v>51.56</v>
      </c>
      <c r="BV7" s="36">
        <v>51.03</v>
      </c>
      <c r="BW7" s="36">
        <v>50.9</v>
      </c>
      <c r="BX7" s="36">
        <v>50.82</v>
      </c>
      <c r="BY7" s="36">
        <v>52.19</v>
      </c>
      <c r="BZ7" s="36">
        <v>52.78</v>
      </c>
      <c r="CA7" s="36">
        <v>156.5</v>
      </c>
      <c r="CB7" s="36">
        <v>177.97</v>
      </c>
      <c r="CC7" s="36">
        <v>166.56</v>
      </c>
      <c r="CD7" s="36">
        <v>189.52</v>
      </c>
      <c r="CE7" s="36">
        <v>209.92</v>
      </c>
      <c r="CF7" s="36">
        <v>283.26</v>
      </c>
      <c r="CG7" s="36">
        <v>289.60000000000002</v>
      </c>
      <c r="CH7" s="36">
        <v>293.27</v>
      </c>
      <c r="CI7" s="36">
        <v>300.52</v>
      </c>
      <c r="CJ7" s="36">
        <v>296.14</v>
      </c>
      <c r="CK7" s="36">
        <v>289.81</v>
      </c>
      <c r="CL7" s="36">
        <v>63.85</v>
      </c>
      <c r="CM7" s="36">
        <v>59.15</v>
      </c>
      <c r="CN7" s="36">
        <v>61.03</v>
      </c>
      <c r="CO7" s="36">
        <v>56.81</v>
      </c>
      <c r="CP7" s="36">
        <v>53.05</v>
      </c>
      <c r="CQ7" s="36">
        <v>55.2</v>
      </c>
      <c r="CR7" s="36">
        <v>54.74</v>
      </c>
      <c r="CS7" s="36">
        <v>53.78</v>
      </c>
      <c r="CT7" s="36">
        <v>53.24</v>
      </c>
      <c r="CU7" s="36">
        <v>52.31</v>
      </c>
      <c r="CV7" s="36">
        <v>52.74</v>
      </c>
      <c r="CW7" s="36">
        <v>90.24</v>
      </c>
      <c r="CX7" s="36">
        <v>89.98</v>
      </c>
      <c r="CY7" s="36">
        <v>87.76</v>
      </c>
      <c r="CZ7" s="36">
        <v>87.39</v>
      </c>
      <c r="DA7" s="36">
        <v>87.97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onomichi</cp:lastModifiedBy>
  <cp:lastPrinted>2017-02-16T04:43:41Z</cp:lastPrinted>
  <dcterms:created xsi:type="dcterms:W3CDTF">2017-02-08T03:14:14Z</dcterms:created>
  <dcterms:modified xsi:type="dcterms:W3CDTF">2017-02-23T04:36:08Z</dcterms:modified>
  <cp:category/>
</cp:coreProperties>
</file>