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<sst xmlns="http://schemas.openxmlformats.org/spreadsheetml/2006/main" count="221" uniqueCount="111">
  <si>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</si>
  <si>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</si>
  <si>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</si>
  <si>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</si>
  <si>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</si>
  <si>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</si>
  <si>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</si>
  <si>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</si>
  <si>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</si>
  <si>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</si>
  <si>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</si>
  <si>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</si>
  <si>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</si>
  <si>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</si>
  <si>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</si>
  <si>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</si>
  <si>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</si>
  <si>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</si>
  <si>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</si>
  <si>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</si>
  <si>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</si>
  <si>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</si>
  <si>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</si>
  <si>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</si>
  <si>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</si>
  <si>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</si>
  <si>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</si>
  <si>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</si>
  <si>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</si>
  <si>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</si>
  <si>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</si>
  <si>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</si>
  <si>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</si>
  <si>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</si>
  <si>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</si>
  <si>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</si>
  <si>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</si>
  <si>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</si>
  <si>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</si>
  <si>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</si>
  <si>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</si>
  <si>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</si>
  <si>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</si>
  <si>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</si>
  <si>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</si>
  <si>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</si>
  <si>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</si>
  <si>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</si>
  <si>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</si>
  <si>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</si>
  <si>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</si>
  <si>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</si>
  <si>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</si>
  <si>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</si>
  <si>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</si>
  <si>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</si>
  <si>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</si>
  <si>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</si>
  <si>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</si>
  <si>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</si>
  <si>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</si>
  <si>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</si>
  <si>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</si>
  <si>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</si>
  <si>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</si>
  <si>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</si>
  <si>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</si>
  <si>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</si>
  <si>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</si>
  <si>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</si>
  <si>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</si>
  <si>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</si>
  <si>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</si>
  <si>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</si>
  <si>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</si>
  <si>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</si>
  <si>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</si>
  <si>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</si>
  <si>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</si>
  <si>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</si>
  <si>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</si>
  <si>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</si>
  <si>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</si>
  <si>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</si>
  <si>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</si>
  <si>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</si>
  <si>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</si>
  <si>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</si>
  <si>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</si>
  <si>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</si>
  <si>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</si>
  <si>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</si>
  <si>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</si>
  <si>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</si>
  <si>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</si>
  <si>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</si>
  <si>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広島県　尾道市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</si>
  <si>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</si>
  <si>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</si>
  <si>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</si>
  <si>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</si>
  <si>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</si>
  <si>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</si>
  <si>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</si>
  <si>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</si>
  <si>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</si>
  <si>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</si>
  <si>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</si>
  <si>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本市の特定環境保全公共下水道事業は、平成5年度に御調町市処理区、平成12年度に御調町上川辺処理区を供用開始し、整備事業を概ね終了しています。
　現在のところ、管渠は更新時期に達しておらず、「管渠改善率」は0％となっています。
　供用開始から20年が経過し、処理場は長寿命化を検討する時期に入っています。今後、ストックマネジメントによる施設の機能診断を行い、既存施設の有効活用・長寿命化の方策を検討していきます。              
</t>
    <phoneticPr fontId="4"/>
  </si>
  <si>
    <t xml:space="preserve">　経営の健全性・効率性に関する指標は、「④企業債残高対事業規模比率」「⑤経費回収率」「⑥汚水処理原価」「⑦施設利用率」「⑧水洗化率」が類似団体の平均値より良好であることが分かりました。しかしながら、「①収益的収支比率」は改善傾向にあるものの未だ100％に達しておらず、今後も改善に向けた取り組みが必要であると考えられます。
　収益的収支比率改善のためには、有収水量の増による収入増への取組みや、処理場の維持管理業務の包括委託化などによる費用減への取組みを推進していく必要があります。              
</t>
    <phoneticPr fontId="4"/>
  </si>
  <si>
    <t xml:space="preserve">　本市の特定環境保全公共下水道事業は供用開始から20年が経過し、長寿命化を検討する時期に入っています。
　引き続き収益的収支比率の向上に取り組み経営体質の改善を目指すとともに、計画的な施設更新により持続可能な事業運営に取り組む必要があります。
　平成28年度には「尾道市特定環境保全公共下水道事業経営戦略」（計画期間：平成29年度～平成38年度）を策定し、将来を見据えた事業運営の方針を明確化します。
　また、財務状況や財政状況を明らかにし、経営基盤の強化を図るため、平成30年度を目標に地方公営企業法の適用に取り組みます。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</si>
</sst>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6685568"/>
        <c:axId val="8680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86685568"/>
        <c:axId val="86807296"/>
      </c:lineChart>
      <c:dateAx>
        <c:axId val="86685568"/>
        <c:scaling>
          <c:orientation val="minMax"/>
        </c:scaling>
        <c:delete val="1"/>
        <c:axPos val="b"/>
        <c:numFmt formatCode="ge" sourceLinked="1"/>
        <c:majorTickMark val="none"/>
        <c:minorTickMark val="none"/>
        <c:tickLblPos val="none"/>
        <c:crossAx val="86807296"/>
        <c:crosses val="autoZero"/>
        <c:auto val="1"/>
        <c:lblOffset val="100"/>
        <c:baseTimeUnit val="years"/>
      </c:dateAx>
      <c:valAx>
        <c:axId val="8680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68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63.54</c:v>
                </c:pt>
                <c:pt idx="1">
                  <c:v>62.11</c:v>
                </c:pt>
                <c:pt idx="2">
                  <c:v>59.95</c:v>
                </c:pt>
                <c:pt idx="3">
                  <c:v>54.67</c:v>
                </c:pt>
                <c:pt idx="4">
                  <c:v>54.91</c:v>
                </c:pt>
              </c:numCache>
            </c:numRef>
          </c:val>
        </c:ser>
        <c:dLbls>
          <c:showLegendKey val="0"/>
          <c:showVal val="0"/>
          <c:showCatName val="0"/>
          <c:showSerName val="0"/>
          <c:showPercent val="0"/>
          <c:showBubbleSize val="0"/>
        </c:dLbls>
        <c:gapWidth val="150"/>
        <c:axId val="90545152"/>
        <c:axId val="9056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0545152"/>
        <c:axId val="90567808"/>
      </c:lineChart>
      <c:dateAx>
        <c:axId val="90545152"/>
        <c:scaling>
          <c:orientation val="minMax"/>
        </c:scaling>
        <c:delete val="1"/>
        <c:axPos val="b"/>
        <c:numFmt formatCode="ge" sourceLinked="1"/>
        <c:majorTickMark val="none"/>
        <c:minorTickMark val="none"/>
        <c:tickLblPos val="none"/>
        <c:crossAx val="90567808"/>
        <c:crosses val="autoZero"/>
        <c:auto val="1"/>
        <c:lblOffset val="100"/>
        <c:baseTimeUnit val="years"/>
      </c:dateAx>
      <c:valAx>
        <c:axId val="9056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88.86</c:v>
                </c:pt>
                <c:pt idx="1">
                  <c:v>89.53</c:v>
                </c:pt>
                <c:pt idx="2">
                  <c:v>90.44</c:v>
                </c:pt>
                <c:pt idx="3">
                  <c:v>90.5</c:v>
                </c:pt>
                <c:pt idx="4">
                  <c:v>90.46</c:v>
                </c:pt>
              </c:numCache>
            </c:numRef>
          </c:val>
        </c:ser>
        <c:dLbls>
          <c:showLegendKey val="0"/>
          <c:showVal val="0"/>
          <c:showCatName val="0"/>
          <c:showSerName val="0"/>
          <c:showPercent val="0"/>
          <c:showBubbleSize val="0"/>
        </c:dLbls>
        <c:gapWidth val="150"/>
        <c:axId val="90589824"/>
        <c:axId val="905920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0589824"/>
        <c:axId val="90592000"/>
      </c:lineChart>
      <c:dateAx>
        <c:axId val="90589824"/>
        <c:scaling>
          <c:orientation val="minMax"/>
        </c:scaling>
        <c:delete val="1"/>
        <c:axPos val="b"/>
        <c:numFmt formatCode="ge" sourceLinked="1"/>
        <c:majorTickMark val="none"/>
        <c:minorTickMark val="none"/>
        <c:tickLblPos val="none"/>
        <c:crossAx val="90592000"/>
        <c:crosses val="autoZero"/>
        <c:auto val="1"/>
        <c:lblOffset val="100"/>
        <c:baseTimeUnit val="years"/>
      </c:dateAx>
      <c:valAx>
        <c:axId val="90592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8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98.3</c:v>
                </c:pt>
                <c:pt idx="1">
                  <c:v>96.38</c:v>
                </c:pt>
                <c:pt idx="2">
                  <c:v>97.21</c:v>
                </c:pt>
                <c:pt idx="3">
                  <c:v>98.04</c:v>
                </c:pt>
                <c:pt idx="4">
                  <c:v>97.96</c:v>
                </c:pt>
              </c:numCache>
            </c:numRef>
          </c:val>
        </c:ser>
        <c:dLbls>
          <c:showLegendKey val="0"/>
          <c:showVal val="0"/>
          <c:showCatName val="0"/>
          <c:showSerName val="0"/>
          <c:showPercent val="0"/>
          <c:showBubbleSize val="0"/>
        </c:dLbls>
        <c:gapWidth val="150"/>
        <c:axId val="86714624"/>
        <c:axId val="8672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14624"/>
        <c:axId val="86724992"/>
      </c:lineChart>
      <c:dateAx>
        <c:axId val="86714624"/>
        <c:scaling>
          <c:orientation val="minMax"/>
        </c:scaling>
        <c:delete val="1"/>
        <c:axPos val="b"/>
        <c:numFmt formatCode="ge" sourceLinked="1"/>
        <c:majorTickMark val="none"/>
        <c:minorTickMark val="none"/>
        <c:tickLblPos val="none"/>
        <c:crossAx val="86724992"/>
        <c:crosses val="autoZero"/>
        <c:auto val="1"/>
        <c:lblOffset val="100"/>
        <c:baseTimeUnit val="years"/>
      </c:dateAx>
      <c:valAx>
        <c:axId val="8672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14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6751104"/>
        <c:axId val="86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6751104"/>
        <c:axId val="86757376"/>
      </c:lineChart>
      <c:dateAx>
        <c:axId val="86751104"/>
        <c:scaling>
          <c:orientation val="minMax"/>
        </c:scaling>
        <c:delete val="1"/>
        <c:axPos val="b"/>
        <c:numFmt formatCode="ge" sourceLinked="1"/>
        <c:majorTickMark val="none"/>
        <c:minorTickMark val="none"/>
        <c:tickLblPos val="none"/>
        <c:crossAx val="86757376"/>
        <c:crosses val="autoZero"/>
        <c:auto val="1"/>
        <c:lblOffset val="100"/>
        <c:baseTimeUnit val="years"/>
      </c:dateAx>
      <c:valAx>
        <c:axId val="86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75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250432"/>
        <c:axId val="87252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250432"/>
        <c:axId val="87252352"/>
      </c:lineChart>
      <c:dateAx>
        <c:axId val="87250432"/>
        <c:scaling>
          <c:orientation val="minMax"/>
        </c:scaling>
        <c:delete val="1"/>
        <c:axPos val="b"/>
        <c:numFmt formatCode="ge" sourceLinked="1"/>
        <c:majorTickMark val="none"/>
        <c:minorTickMark val="none"/>
        <c:tickLblPos val="none"/>
        <c:crossAx val="87252352"/>
        <c:crosses val="autoZero"/>
        <c:auto val="1"/>
        <c:lblOffset val="100"/>
        <c:baseTimeUnit val="years"/>
      </c:dateAx>
      <c:valAx>
        <c:axId val="87252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50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066496"/>
        <c:axId val="89072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066496"/>
        <c:axId val="89072768"/>
      </c:lineChart>
      <c:dateAx>
        <c:axId val="89066496"/>
        <c:scaling>
          <c:orientation val="minMax"/>
        </c:scaling>
        <c:delete val="1"/>
        <c:axPos val="b"/>
        <c:numFmt formatCode="ge" sourceLinked="1"/>
        <c:majorTickMark val="none"/>
        <c:minorTickMark val="none"/>
        <c:tickLblPos val="none"/>
        <c:crossAx val="89072768"/>
        <c:crosses val="autoZero"/>
        <c:auto val="1"/>
        <c:lblOffset val="100"/>
        <c:baseTimeUnit val="years"/>
      </c:dateAx>
      <c:valAx>
        <c:axId val="89072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06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109632"/>
        <c:axId val="89111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109632"/>
        <c:axId val="89111552"/>
      </c:lineChart>
      <c:dateAx>
        <c:axId val="89109632"/>
        <c:scaling>
          <c:orientation val="minMax"/>
        </c:scaling>
        <c:delete val="1"/>
        <c:axPos val="b"/>
        <c:numFmt formatCode="ge" sourceLinked="1"/>
        <c:majorTickMark val="none"/>
        <c:minorTickMark val="none"/>
        <c:tickLblPos val="none"/>
        <c:crossAx val="89111552"/>
        <c:crosses val="autoZero"/>
        <c:auto val="1"/>
        <c:lblOffset val="100"/>
        <c:baseTimeUnit val="years"/>
      </c:dateAx>
      <c:valAx>
        <c:axId val="89111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10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380.74</c:v>
                </c:pt>
                <c:pt idx="1">
                  <c:v>316.04000000000002</c:v>
                </c:pt>
                <c:pt idx="2">
                  <c:v>172.56</c:v>
                </c:pt>
                <c:pt idx="3">
                  <c:v>146.88999999999999</c:v>
                </c:pt>
                <c:pt idx="4">
                  <c:v>76.66</c:v>
                </c:pt>
              </c:numCache>
            </c:numRef>
          </c:val>
        </c:ser>
        <c:dLbls>
          <c:showLegendKey val="0"/>
          <c:showVal val="0"/>
          <c:showCatName val="0"/>
          <c:showSerName val="0"/>
          <c:showPercent val="0"/>
          <c:showBubbleSize val="0"/>
        </c:dLbls>
        <c:gapWidth val="150"/>
        <c:axId val="90706688"/>
        <c:axId val="9070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0706688"/>
        <c:axId val="90708608"/>
      </c:lineChart>
      <c:dateAx>
        <c:axId val="90706688"/>
        <c:scaling>
          <c:orientation val="minMax"/>
        </c:scaling>
        <c:delete val="1"/>
        <c:axPos val="b"/>
        <c:numFmt formatCode="ge" sourceLinked="1"/>
        <c:majorTickMark val="none"/>
        <c:minorTickMark val="none"/>
        <c:tickLblPos val="none"/>
        <c:crossAx val="90708608"/>
        <c:crosses val="autoZero"/>
        <c:auto val="1"/>
        <c:lblOffset val="100"/>
        <c:baseTimeUnit val="years"/>
      </c:dateAx>
      <c:valAx>
        <c:axId val="9070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0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97.78</c:v>
                </c:pt>
                <c:pt idx="1">
                  <c:v>95.9</c:v>
                </c:pt>
                <c:pt idx="2">
                  <c:v>97.69</c:v>
                </c:pt>
                <c:pt idx="3">
                  <c:v>100</c:v>
                </c:pt>
                <c:pt idx="4">
                  <c:v>100</c:v>
                </c:pt>
              </c:numCache>
            </c:numRef>
          </c:val>
        </c:ser>
        <c:dLbls>
          <c:showLegendKey val="0"/>
          <c:showVal val="0"/>
          <c:showCatName val="0"/>
          <c:showSerName val="0"/>
          <c:showPercent val="0"/>
          <c:showBubbleSize val="0"/>
        </c:dLbls>
        <c:gapWidth val="150"/>
        <c:axId val="90755456"/>
        <c:axId val="9075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0755456"/>
        <c:axId val="90757376"/>
      </c:lineChart>
      <c:dateAx>
        <c:axId val="90755456"/>
        <c:scaling>
          <c:orientation val="minMax"/>
        </c:scaling>
        <c:delete val="1"/>
        <c:axPos val="b"/>
        <c:numFmt formatCode="ge" sourceLinked="1"/>
        <c:majorTickMark val="none"/>
        <c:minorTickMark val="none"/>
        <c:tickLblPos val="none"/>
        <c:crossAx val="90757376"/>
        <c:crosses val="autoZero"/>
        <c:auto val="1"/>
        <c:lblOffset val="100"/>
        <c:baseTimeUnit val="years"/>
      </c:dateAx>
      <c:valAx>
        <c:axId val="9075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5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163.29</c:v>
                </c:pt>
                <c:pt idx="1">
                  <c:v>172.9</c:v>
                </c:pt>
                <c:pt idx="2">
                  <c:v>185</c:v>
                </c:pt>
                <c:pt idx="3">
                  <c:v>186.79</c:v>
                </c:pt>
                <c:pt idx="4">
                  <c:v>183.95</c:v>
                </c:pt>
              </c:numCache>
            </c:numRef>
          </c:val>
        </c:ser>
        <c:dLbls>
          <c:showLegendKey val="0"/>
          <c:showVal val="0"/>
          <c:showCatName val="0"/>
          <c:showSerName val="0"/>
          <c:showPercent val="0"/>
          <c:showBubbleSize val="0"/>
        </c:dLbls>
        <c:gapWidth val="150"/>
        <c:axId val="90520960"/>
        <c:axId val="90527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0520960"/>
        <c:axId val="90527232"/>
      </c:lineChart>
      <c:dateAx>
        <c:axId val="90520960"/>
        <c:scaling>
          <c:orientation val="minMax"/>
        </c:scaling>
        <c:delete val="1"/>
        <c:axPos val="b"/>
        <c:numFmt formatCode="ge" sourceLinked="1"/>
        <c:majorTickMark val="none"/>
        <c:minorTickMark val="none"/>
        <c:tickLblPos val="none"/>
        <c:crossAx val="90527232"/>
        <c:crosses val="autoZero"/>
        <c:auto val="1"/>
        <c:lblOffset val="100"/>
        <c:baseTimeUnit val="years"/>
      </c:dateAx>
      <c:valAx>
        <c:axId val="90527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520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5" sqref="B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広島県　尾道市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142462</v>
      </c>
      <c r="AM8" s="64"/>
      <c r="AN8" s="64"/>
      <c r="AO8" s="64"/>
      <c r="AP8" s="64"/>
      <c r="AQ8" s="64"/>
      <c r="AR8" s="64"/>
      <c r="AS8" s="64"/>
      <c r="AT8" s="63">
        <f>データ!S6</f>
        <v>285.08999999999997</v>
      </c>
      <c r="AU8" s="63"/>
      <c r="AV8" s="63"/>
      <c r="AW8" s="63"/>
      <c r="AX8" s="63"/>
      <c r="AY8" s="63"/>
      <c r="AZ8" s="63"/>
      <c r="BA8" s="63"/>
      <c r="BB8" s="63">
        <f>データ!T6</f>
        <v>499.71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2.61</v>
      </c>
      <c r="Q10" s="63"/>
      <c r="R10" s="63"/>
      <c r="S10" s="63"/>
      <c r="T10" s="63"/>
      <c r="U10" s="63"/>
      <c r="V10" s="63"/>
      <c r="W10" s="63">
        <f>データ!P6</f>
        <v>100</v>
      </c>
      <c r="X10" s="63"/>
      <c r="Y10" s="63"/>
      <c r="Z10" s="63"/>
      <c r="AA10" s="63"/>
      <c r="AB10" s="63"/>
      <c r="AC10" s="63"/>
      <c r="AD10" s="64">
        <f>データ!Q6</f>
        <v>3240</v>
      </c>
      <c r="AE10" s="64"/>
      <c r="AF10" s="64"/>
      <c r="AG10" s="64"/>
      <c r="AH10" s="64"/>
      <c r="AI10" s="64"/>
      <c r="AJ10" s="64"/>
      <c r="AK10" s="2"/>
      <c r="AL10" s="64">
        <f>データ!U6</f>
        <v>3699</v>
      </c>
      <c r="AM10" s="64"/>
      <c r="AN10" s="64"/>
      <c r="AO10" s="64"/>
      <c r="AP10" s="64"/>
      <c r="AQ10" s="64"/>
      <c r="AR10" s="64"/>
      <c r="AS10" s="64"/>
      <c r="AT10" s="63">
        <f>データ!V6</f>
        <v>1.32</v>
      </c>
      <c r="AU10" s="63"/>
      <c r="AV10" s="63"/>
      <c r="AW10" s="63"/>
      <c r="AX10" s="63"/>
      <c r="AY10" s="63"/>
      <c r="AZ10" s="63"/>
      <c r="BA10" s="63"/>
      <c r="BB10" s="63">
        <f>データ!W6</f>
        <v>2802.27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342050</v>
      </c>
      <c r="D6" s="31">
        <f t="shared" si="3"/>
        <v>47</v>
      </c>
      <c r="E6" s="31">
        <f t="shared" si="3"/>
        <v>17</v>
      </c>
      <c r="F6" s="31">
        <f t="shared" si="3"/>
        <v>4</v>
      </c>
      <c r="G6" s="31">
        <f t="shared" si="3"/>
        <v>0</v>
      </c>
      <c r="H6" s="31" t="str">
        <f t="shared" si="3"/>
        <v>広島県　尾道市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2.61</v>
      </c>
      <c r="P6" s="32">
        <f t="shared" si="3"/>
        <v>100</v>
      </c>
      <c r="Q6" s="32">
        <f t="shared" si="3"/>
        <v>3240</v>
      </c>
      <c r="R6" s="32">
        <f t="shared" si="3"/>
        <v>142462</v>
      </c>
      <c r="S6" s="32">
        <f t="shared" si="3"/>
        <v>285.08999999999997</v>
      </c>
      <c r="T6" s="32">
        <f t="shared" si="3"/>
        <v>499.71</v>
      </c>
      <c r="U6" s="32">
        <f t="shared" si="3"/>
        <v>3699</v>
      </c>
      <c r="V6" s="32">
        <f t="shared" si="3"/>
        <v>1.32</v>
      </c>
      <c r="W6" s="32">
        <f t="shared" si="3"/>
        <v>2802.27</v>
      </c>
      <c r="X6" s="33">
        <f>IF(X7="",NA(),X7)</f>
        <v>98.3</v>
      </c>
      <c r="Y6" s="33">
        <f t="shared" ref="Y6:AG6" si="4">IF(Y7="",NA(),Y7)</f>
        <v>96.38</v>
      </c>
      <c r="Z6" s="33">
        <f t="shared" si="4"/>
        <v>97.21</v>
      </c>
      <c r="AA6" s="33">
        <f t="shared" si="4"/>
        <v>98.04</v>
      </c>
      <c r="AB6" s="33">
        <f t="shared" si="4"/>
        <v>97.96</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380.74</v>
      </c>
      <c r="BF6" s="33">
        <f t="shared" ref="BF6:BN6" si="7">IF(BF7="",NA(),BF7)</f>
        <v>316.04000000000002</v>
      </c>
      <c r="BG6" s="33">
        <f t="shared" si="7"/>
        <v>172.56</v>
      </c>
      <c r="BH6" s="33">
        <f t="shared" si="7"/>
        <v>146.88999999999999</v>
      </c>
      <c r="BI6" s="33">
        <f t="shared" si="7"/>
        <v>76.66</v>
      </c>
      <c r="BJ6" s="33">
        <f t="shared" si="7"/>
        <v>1764.87</v>
      </c>
      <c r="BK6" s="33">
        <f t="shared" si="7"/>
        <v>1622.51</v>
      </c>
      <c r="BL6" s="33">
        <f t="shared" si="7"/>
        <v>1569.13</v>
      </c>
      <c r="BM6" s="33">
        <f t="shared" si="7"/>
        <v>1436</v>
      </c>
      <c r="BN6" s="33">
        <f t="shared" si="7"/>
        <v>1434.89</v>
      </c>
      <c r="BO6" s="32" t="str">
        <f>IF(BO7="","",IF(BO7="-","【-】","【"&amp;SUBSTITUTE(TEXT(BO7,"#,##0.00"),"-","△")&amp;"】"))</f>
        <v>【1,457.06】</v>
      </c>
      <c r="BP6" s="33">
        <f>IF(BP7="",NA(),BP7)</f>
        <v>97.78</v>
      </c>
      <c r="BQ6" s="33">
        <f t="shared" ref="BQ6:BY6" si="8">IF(BQ7="",NA(),BQ7)</f>
        <v>95.9</v>
      </c>
      <c r="BR6" s="33">
        <f t="shared" si="8"/>
        <v>97.69</v>
      </c>
      <c r="BS6" s="33">
        <f t="shared" si="8"/>
        <v>100</v>
      </c>
      <c r="BT6" s="33">
        <f t="shared" si="8"/>
        <v>100</v>
      </c>
      <c r="BU6" s="33">
        <f t="shared" si="8"/>
        <v>60.75</v>
      </c>
      <c r="BV6" s="33">
        <f t="shared" si="8"/>
        <v>62.83</v>
      </c>
      <c r="BW6" s="33">
        <f t="shared" si="8"/>
        <v>64.63</v>
      </c>
      <c r="BX6" s="33">
        <f t="shared" si="8"/>
        <v>66.56</v>
      </c>
      <c r="BY6" s="33">
        <f t="shared" si="8"/>
        <v>66.22</v>
      </c>
      <c r="BZ6" s="32" t="str">
        <f>IF(BZ7="","",IF(BZ7="-","【-】","【"&amp;SUBSTITUTE(TEXT(BZ7,"#,##0.00"),"-","△")&amp;"】"))</f>
        <v>【64.73】</v>
      </c>
      <c r="CA6" s="33">
        <f>IF(CA7="",NA(),CA7)</f>
        <v>163.29</v>
      </c>
      <c r="CB6" s="33">
        <f t="shared" ref="CB6:CJ6" si="9">IF(CB7="",NA(),CB7)</f>
        <v>172.9</v>
      </c>
      <c r="CC6" s="33">
        <f t="shared" si="9"/>
        <v>185</v>
      </c>
      <c r="CD6" s="33">
        <f t="shared" si="9"/>
        <v>186.79</v>
      </c>
      <c r="CE6" s="33">
        <f t="shared" si="9"/>
        <v>183.95</v>
      </c>
      <c r="CF6" s="33">
        <f t="shared" si="9"/>
        <v>256</v>
      </c>
      <c r="CG6" s="33">
        <f t="shared" si="9"/>
        <v>250.43</v>
      </c>
      <c r="CH6" s="33">
        <f t="shared" si="9"/>
        <v>245.75</v>
      </c>
      <c r="CI6" s="33">
        <f t="shared" si="9"/>
        <v>244.29</v>
      </c>
      <c r="CJ6" s="33">
        <f t="shared" si="9"/>
        <v>246.72</v>
      </c>
      <c r="CK6" s="32" t="str">
        <f>IF(CK7="","",IF(CK7="-","【-】","【"&amp;SUBSTITUTE(TEXT(CK7,"#,##0.00"),"-","△")&amp;"】"))</f>
        <v>【250.25】</v>
      </c>
      <c r="CL6" s="33">
        <f>IF(CL7="",NA(),CL7)</f>
        <v>63.54</v>
      </c>
      <c r="CM6" s="33">
        <f t="shared" ref="CM6:CU6" si="10">IF(CM7="",NA(),CM7)</f>
        <v>62.11</v>
      </c>
      <c r="CN6" s="33">
        <f t="shared" si="10"/>
        <v>59.95</v>
      </c>
      <c r="CO6" s="33">
        <f t="shared" si="10"/>
        <v>54.67</v>
      </c>
      <c r="CP6" s="33">
        <f t="shared" si="10"/>
        <v>54.91</v>
      </c>
      <c r="CQ6" s="33">
        <f t="shared" si="10"/>
        <v>41.59</v>
      </c>
      <c r="CR6" s="33">
        <f t="shared" si="10"/>
        <v>42.31</v>
      </c>
      <c r="CS6" s="33">
        <f t="shared" si="10"/>
        <v>43.65</v>
      </c>
      <c r="CT6" s="33">
        <f t="shared" si="10"/>
        <v>43.58</v>
      </c>
      <c r="CU6" s="33">
        <f t="shared" si="10"/>
        <v>41.35</v>
      </c>
      <c r="CV6" s="32" t="str">
        <f>IF(CV7="","",IF(CV7="-","【-】","【"&amp;SUBSTITUTE(TEXT(CV7,"#,##0.00"),"-","△")&amp;"】"))</f>
        <v>【40.31】</v>
      </c>
      <c r="CW6" s="33">
        <f>IF(CW7="",NA(),CW7)</f>
        <v>88.86</v>
      </c>
      <c r="CX6" s="33">
        <f t="shared" ref="CX6:DF6" si="11">IF(CX7="",NA(),CX7)</f>
        <v>89.53</v>
      </c>
      <c r="CY6" s="33">
        <f t="shared" si="11"/>
        <v>90.44</v>
      </c>
      <c r="CZ6" s="33">
        <f t="shared" si="11"/>
        <v>90.5</v>
      </c>
      <c r="DA6" s="33">
        <f t="shared" si="11"/>
        <v>90.46</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342050</v>
      </c>
      <c r="D7" s="35">
        <v>47</v>
      </c>
      <c r="E7" s="35">
        <v>17</v>
      </c>
      <c r="F7" s="35">
        <v>4</v>
      </c>
      <c r="G7" s="35">
        <v>0</v>
      </c>
      <c r="H7" s="35" t="s">
        <v>96</v>
      </c>
      <c r="I7" s="35" t="s">
        <v>97</v>
      </c>
      <c r="J7" s="35" t="s">
        <v>98</v>
      </c>
      <c r="K7" s="35" t="s">
        <v>99</v>
      </c>
      <c r="L7" s="35" t="s">
        <v>100</v>
      </c>
      <c r="M7" s="36" t="s">
        <v>101</v>
      </c>
      <c r="N7" s="36" t="s">
        <v>102</v>
      </c>
      <c r="O7" s="36">
        <v>2.61</v>
      </c>
      <c r="P7" s="36">
        <v>100</v>
      </c>
      <c r="Q7" s="36">
        <v>3240</v>
      </c>
      <c r="R7" s="36">
        <v>142462</v>
      </c>
      <c r="S7" s="36">
        <v>285.08999999999997</v>
      </c>
      <c r="T7" s="36">
        <v>499.71</v>
      </c>
      <c r="U7" s="36">
        <v>3699</v>
      </c>
      <c r="V7" s="36">
        <v>1.32</v>
      </c>
      <c r="W7" s="36">
        <v>2802.27</v>
      </c>
      <c r="X7" s="36">
        <v>98.3</v>
      </c>
      <c r="Y7" s="36">
        <v>96.38</v>
      </c>
      <c r="Z7" s="36">
        <v>97.21</v>
      </c>
      <c r="AA7" s="36">
        <v>98.04</v>
      </c>
      <c r="AB7" s="36">
        <v>97.96</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380.74</v>
      </c>
      <c r="BF7" s="36">
        <v>316.04000000000002</v>
      </c>
      <c r="BG7" s="36">
        <v>172.56</v>
      </c>
      <c r="BH7" s="36">
        <v>146.88999999999999</v>
      </c>
      <c r="BI7" s="36">
        <v>76.66</v>
      </c>
      <c r="BJ7" s="36">
        <v>1764.87</v>
      </c>
      <c r="BK7" s="36">
        <v>1622.51</v>
      </c>
      <c r="BL7" s="36">
        <v>1569.13</v>
      </c>
      <c r="BM7" s="36">
        <v>1436</v>
      </c>
      <c r="BN7" s="36">
        <v>1434.89</v>
      </c>
      <c r="BO7" s="36">
        <v>1457.06</v>
      </c>
      <c r="BP7" s="36">
        <v>97.78</v>
      </c>
      <c r="BQ7" s="36">
        <v>95.9</v>
      </c>
      <c r="BR7" s="36">
        <v>97.69</v>
      </c>
      <c r="BS7" s="36">
        <v>100</v>
      </c>
      <c r="BT7" s="36">
        <v>100</v>
      </c>
      <c r="BU7" s="36">
        <v>60.75</v>
      </c>
      <c r="BV7" s="36">
        <v>62.83</v>
      </c>
      <c r="BW7" s="36">
        <v>64.63</v>
      </c>
      <c r="BX7" s="36">
        <v>66.56</v>
      </c>
      <c r="BY7" s="36">
        <v>66.22</v>
      </c>
      <c r="BZ7" s="36">
        <v>64.73</v>
      </c>
      <c r="CA7" s="36">
        <v>163.29</v>
      </c>
      <c r="CB7" s="36">
        <v>172.9</v>
      </c>
      <c r="CC7" s="36">
        <v>185</v>
      </c>
      <c r="CD7" s="36">
        <v>186.79</v>
      </c>
      <c r="CE7" s="36">
        <v>183.95</v>
      </c>
      <c r="CF7" s="36">
        <v>256</v>
      </c>
      <c r="CG7" s="36">
        <v>250.43</v>
      </c>
      <c r="CH7" s="36">
        <v>245.75</v>
      </c>
      <c r="CI7" s="36">
        <v>244.29</v>
      </c>
      <c r="CJ7" s="36">
        <v>246.72</v>
      </c>
      <c r="CK7" s="36">
        <v>250.25</v>
      </c>
      <c r="CL7" s="36">
        <v>63.54</v>
      </c>
      <c r="CM7" s="36">
        <v>62.11</v>
      </c>
      <c r="CN7" s="36">
        <v>59.95</v>
      </c>
      <c r="CO7" s="36">
        <v>54.67</v>
      </c>
      <c r="CP7" s="36">
        <v>54.91</v>
      </c>
      <c r="CQ7" s="36">
        <v>41.59</v>
      </c>
      <c r="CR7" s="36">
        <v>42.31</v>
      </c>
      <c r="CS7" s="36">
        <v>43.65</v>
      </c>
      <c r="CT7" s="36">
        <v>43.58</v>
      </c>
      <c r="CU7" s="36">
        <v>41.35</v>
      </c>
      <c r="CV7" s="36">
        <v>40.31</v>
      </c>
      <c r="CW7" s="36">
        <v>88.86</v>
      </c>
      <c r="CX7" s="36">
        <v>89.53</v>
      </c>
      <c r="CY7" s="36">
        <v>90.44</v>
      </c>
      <c r="CZ7" s="36">
        <v>90.5</v>
      </c>
      <c r="DA7" s="36">
        <v>90.46</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西田　和彦</cp:lastModifiedBy>
  <dcterms:created xsi:type="dcterms:W3CDTF">2017-02-08T03:03:55Z</dcterms:created>
  <dcterms:modified xsi:type="dcterms:W3CDTF">2017-02-21T05:14:54Z</dcterms:modified>
  <cp:category/>
</cp:coreProperties>
</file>