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serv15\農林\農林振興係\02林業振興関係\有害鳥獣\鳥獣被害防止事業\R５事業\評価報告\20230817　鳥獣被害防止総合対策交付金事業に係る評価報告について\20230925　尾道農林からの修正事項（最新修正版）\"/>
    </mc:Choice>
  </mc:AlternateContent>
  <bookViews>
    <workbookView xWindow="0" yWindow="0" windowWidth="23040" windowHeight="9960"/>
  </bookViews>
  <sheets>
    <sheet name="様式" sheetId="1" r:id="rId1"/>
  </sheets>
  <calcPr calcId="162913"/>
</workbook>
</file>

<file path=xl/calcChain.xml><?xml version="1.0" encoding="utf-8"?>
<calcChain xmlns="http://schemas.openxmlformats.org/spreadsheetml/2006/main">
  <c r="P29" i="1" l="1"/>
  <c r="P28" i="1"/>
  <c r="P27" i="1"/>
  <c r="P26" i="1"/>
  <c r="P25" i="1"/>
  <c r="P24" i="1"/>
  <c r="M30" i="1"/>
  <c r="M29" i="1"/>
  <c r="M28" i="1"/>
  <c r="M27" i="1"/>
  <c r="M26" i="1"/>
  <c r="M25" i="1"/>
  <c r="M24" i="1"/>
</calcChain>
</file>

<file path=xl/sharedStrings.xml><?xml version="1.0" encoding="utf-8"?>
<sst xmlns="http://schemas.openxmlformats.org/spreadsheetml/2006/main" count="136" uniqueCount="104">
  <si>
    <t>事業実施主体名</t>
    <rPh sb="0" eb="2">
      <t>ジギョウ</t>
    </rPh>
    <rPh sb="2" eb="4">
      <t>ジッシ</t>
    </rPh>
    <rPh sb="4" eb="6">
      <t>シュタイ</t>
    </rPh>
    <rPh sb="6" eb="7">
      <t>メイ</t>
    </rPh>
    <phoneticPr fontId="1"/>
  </si>
  <si>
    <t>（協議会名）</t>
    <rPh sb="1" eb="3">
      <t>キョウギ</t>
    </rPh>
    <rPh sb="3" eb="4">
      <t>カイ</t>
    </rPh>
    <rPh sb="4" eb="5">
      <t>メイ</t>
    </rPh>
    <phoneticPr fontId="1"/>
  </si>
  <si>
    <t>対象地域</t>
    <rPh sb="0" eb="2">
      <t>タイショウ</t>
    </rPh>
    <rPh sb="2" eb="4">
      <t>チイキ</t>
    </rPh>
    <phoneticPr fontId="1"/>
  </si>
  <si>
    <t>実施年度</t>
    <rPh sb="0" eb="2">
      <t>ジッシ</t>
    </rPh>
    <rPh sb="2" eb="4">
      <t>ネンド</t>
    </rPh>
    <phoneticPr fontId="1"/>
  </si>
  <si>
    <t>対象鳥獣</t>
    <rPh sb="0" eb="2">
      <t>タイショウ</t>
    </rPh>
    <rPh sb="2" eb="4">
      <t>チョウジュウ</t>
    </rPh>
    <phoneticPr fontId="1"/>
  </si>
  <si>
    <t>事業内容</t>
    <rPh sb="0" eb="2">
      <t>ジギョウ</t>
    </rPh>
    <rPh sb="2" eb="4">
      <t>ナイヨウ</t>
    </rPh>
    <phoneticPr fontId="1"/>
  </si>
  <si>
    <t>事業量</t>
    <rPh sb="0" eb="3">
      <t>ジギョウリョウ</t>
    </rPh>
    <phoneticPr fontId="1"/>
  </si>
  <si>
    <t>管理主体</t>
    <rPh sb="0" eb="2">
      <t>カンリ</t>
    </rPh>
    <rPh sb="2" eb="4">
      <t>シュタイ</t>
    </rPh>
    <phoneticPr fontId="1"/>
  </si>
  <si>
    <t>事業効果</t>
    <rPh sb="0" eb="2">
      <t>ジギョウ</t>
    </rPh>
    <rPh sb="2" eb="4">
      <t>コウカ</t>
    </rPh>
    <phoneticPr fontId="1"/>
  </si>
  <si>
    <t>被害防止計画の目標と実績</t>
    <rPh sb="0" eb="2">
      <t>ヒガイ</t>
    </rPh>
    <rPh sb="2" eb="4">
      <t>ボウシ</t>
    </rPh>
    <rPh sb="4" eb="6">
      <t>ケイカク</t>
    </rPh>
    <rPh sb="7" eb="9">
      <t>モクヒョウ</t>
    </rPh>
    <rPh sb="10" eb="12">
      <t>ジッセキ</t>
    </rPh>
    <phoneticPr fontId="1"/>
  </si>
  <si>
    <t>目標値</t>
    <rPh sb="0" eb="2">
      <t>モクヒョウ</t>
    </rPh>
    <rPh sb="2" eb="3">
      <t>チ</t>
    </rPh>
    <phoneticPr fontId="1"/>
  </si>
  <si>
    <t>実績値</t>
    <rPh sb="0" eb="3">
      <t>ジッセキチ</t>
    </rPh>
    <phoneticPr fontId="1"/>
  </si>
  <si>
    <t>達成率</t>
    <rPh sb="0" eb="3">
      <t>タッセイリツ</t>
    </rPh>
    <phoneticPr fontId="1"/>
  </si>
  <si>
    <t>事業実施主体の評価</t>
    <rPh sb="0" eb="2">
      <t>ジギョウ</t>
    </rPh>
    <rPh sb="2" eb="4">
      <t>ジッシ</t>
    </rPh>
    <rPh sb="4" eb="6">
      <t>シュタイ</t>
    </rPh>
    <rPh sb="7" eb="9">
      <t>ヒョウカ</t>
    </rPh>
    <phoneticPr fontId="1"/>
  </si>
  <si>
    <t>市町名：</t>
    <rPh sb="0" eb="1">
      <t>シ</t>
    </rPh>
    <rPh sb="1" eb="2">
      <t>マチ</t>
    </rPh>
    <rPh sb="2" eb="3">
      <t>メイ</t>
    </rPh>
    <phoneticPr fontId="1"/>
  </si>
  <si>
    <t>１　事業評価報告</t>
    <rPh sb="2" eb="4">
      <t>ジギョウ</t>
    </rPh>
    <rPh sb="4" eb="6">
      <t>ヒョウカ</t>
    </rPh>
    <rPh sb="6" eb="8">
      <t>ホウコク</t>
    </rPh>
    <phoneticPr fontId="1"/>
  </si>
  <si>
    <t>２　第三者の意見</t>
    <rPh sb="2" eb="3">
      <t>ダイ</t>
    </rPh>
    <rPh sb="3" eb="5">
      <t>３シャ</t>
    </rPh>
    <rPh sb="6" eb="8">
      <t>イケン</t>
    </rPh>
    <phoneticPr fontId="1"/>
  </si>
  <si>
    <t>注）第三者の名前・所属・役職等を記載のこと。</t>
    <rPh sb="0" eb="1">
      <t>チュウ</t>
    </rPh>
    <rPh sb="2" eb="3">
      <t>ダイ</t>
    </rPh>
    <rPh sb="3" eb="4">
      <t>３</t>
    </rPh>
    <rPh sb="4" eb="5">
      <t>シャ</t>
    </rPh>
    <rPh sb="6" eb="8">
      <t>ナマエ</t>
    </rPh>
    <rPh sb="9" eb="11">
      <t>ショゾク</t>
    </rPh>
    <rPh sb="12" eb="14">
      <t>ヤクショク</t>
    </rPh>
    <rPh sb="14" eb="15">
      <t>トウ</t>
    </rPh>
    <rPh sb="16" eb="18">
      <t>キサイ</t>
    </rPh>
    <phoneticPr fontId="1"/>
  </si>
  <si>
    <t>(別紙報告様式）</t>
    <rPh sb="1" eb="3">
      <t>ベッシ</t>
    </rPh>
    <rPh sb="3" eb="5">
      <t>ホウコク</t>
    </rPh>
    <rPh sb="5" eb="7">
      <t>ヨウシキ</t>
    </rPh>
    <phoneticPr fontId="1"/>
  </si>
  <si>
    <t>注２）達成率の算出方法については「実績値（＝基準年値－実績値）／目標値（＝基準年値－目標値）」であるとして算出してください。</t>
    <rPh sb="0" eb="1">
      <t>チュウ</t>
    </rPh>
    <rPh sb="3" eb="6">
      <t>タッセイリツ</t>
    </rPh>
    <rPh sb="7" eb="9">
      <t>サンシュツ</t>
    </rPh>
    <rPh sb="9" eb="11">
      <t>ホウホウ</t>
    </rPh>
    <rPh sb="17" eb="20">
      <t>ジッセキチ</t>
    </rPh>
    <rPh sb="22" eb="24">
      <t>キジュン</t>
    </rPh>
    <rPh sb="24" eb="25">
      <t>ネン</t>
    </rPh>
    <rPh sb="25" eb="26">
      <t>チ</t>
    </rPh>
    <rPh sb="27" eb="30">
      <t>ジッセキチ</t>
    </rPh>
    <rPh sb="32" eb="34">
      <t>モクヒョウ</t>
    </rPh>
    <rPh sb="34" eb="35">
      <t>チ</t>
    </rPh>
    <rPh sb="37" eb="39">
      <t>キジュン</t>
    </rPh>
    <rPh sb="39" eb="40">
      <t>ネン</t>
    </rPh>
    <rPh sb="40" eb="41">
      <t>チ</t>
    </rPh>
    <rPh sb="42" eb="44">
      <t>モクヒョウ</t>
    </rPh>
    <rPh sb="44" eb="45">
      <t>チ</t>
    </rPh>
    <rPh sb="53" eb="55">
      <t>サンシュツ</t>
    </rPh>
    <phoneticPr fontId="1"/>
  </si>
  <si>
    <t>注１）被害金額及び被害面積の目標欄については，対象鳥獣及び目標値を記し，これに合わせて他の欄も記載してください。</t>
    <rPh sb="0" eb="1">
      <t>チュウ</t>
    </rPh>
    <rPh sb="3" eb="5">
      <t>ヒガイ</t>
    </rPh>
    <rPh sb="5" eb="7">
      <t>キンガク</t>
    </rPh>
    <rPh sb="7" eb="8">
      <t>オヨ</t>
    </rPh>
    <rPh sb="9" eb="11">
      <t>ヒガイ</t>
    </rPh>
    <rPh sb="11" eb="13">
      <t>メンセキ</t>
    </rPh>
    <rPh sb="14" eb="16">
      <t>モクヒョウ</t>
    </rPh>
    <rPh sb="16" eb="17">
      <t>ラン</t>
    </rPh>
    <rPh sb="23" eb="25">
      <t>タイショウ</t>
    </rPh>
    <rPh sb="25" eb="27">
      <t>チョウジュウ</t>
    </rPh>
    <rPh sb="27" eb="28">
      <t>オヨ</t>
    </rPh>
    <rPh sb="29" eb="31">
      <t>モクヒョウ</t>
    </rPh>
    <rPh sb="31" eb="32">
      <t>チ</t>
    </rPh>
    <rPh sb="33" eb="34">
      <t>キ</t>
    </rPh>
    <rPh sb="39" eb="40">
      <t>ア</t>
    </rPh>
    <rPh sb="43" eb="44">
      <t>タ</t>
    </rPh>
    <rPh sb="45" eb="46">
      <t>ラン</t>
    </rPh>
    <rPh sb="47" eb="49">
      <t>キサイ</t>
    </rPh>
    <phoneticPr fontId="1"/>
  </si>
  <si>
    <t>供用開始
時期</t>
    <rPh sb="0" eb="2">
      <t>キョウヨウ</t>
    </rPh>
    <rPh sb="2" eb="4">
      <t>カイシ</t>
    </rPh>
    <rPh sb="5" eb="7">
      <t>ジキ</t>
    </rPh>
    <phoneticPr fontId="1"/>
  </si>
  <si>
    <t>利用率・
稼働率</t>
    <rPh sb="0" eb="3">
      <t>リヨウリツ</t>
    </rPh>
    <rPh sb="5" eb="7">
      <t>カドウ</t>
    </rPh>
    <rPh sb="7" eb="8">
      <t>リツ</t>
    </rPh>
    <phoneticPr fontId="1"/>
  </si>
  <si>
    <t>尾道市</t>
    <rPh sb="0" eb="3">
      <t>オノミチシ</t>
    </rPh>
    <phoneticPr fontId="1"/>
  </si>
  <si>
    <t>尾道市有害鳥獣捕獲対策協議会</t>
    <phoneticPr fontId="1"/>
  </si>
  <si>
    <t>尾道市　全域</t>
    <phoneticPr fontId="1"/>
  </si>
  <si>
    <t>イノシシ成獣</t>
    <rPh sb="4" eb="6">
      <t>セイジュウ</t>
    </rPh>
    <phoneticPr fontId="1"/>
  </si>
  <si>
    <t>イノシシ幼獣</t>
    <rPh sb="4" eb="6">
      <t>ヨウジュウ</t>
    </rPh>
    <phoneticPr fontId="1"/>
  </si>
  <si>
    <t>シカ成獣</t>
    <rPh sb="2" eb="4">
      <t>セイジュウ</t>
    </rPh>
    <phoneticPr fontId="1"/>
  </si>
  <si>
    <t>サル成獣</t>
    <rPh sb="2" eb="4">
      <t>セイジュウ</t>
    </rPh>
    <phoneticPr fontId="1"/>
  </si>
  <si>
    <t>カラス</t>
    <phoneticPr fontId="1"/>
  </si>
  <si>
    <t>ヌートリア</t>
    <phoneticPr fontId="1"/>
  </si>
  <si>
    <t>3頭</t>
    <rPh sb="1" eb="2">
      <t>トウ</t>
    </rPh>
    <phoneticPr fontId="1"/>
  </si>
  <si>
    <t>4頭</t>
    <rPh sb="1" eb="2">
      <t>トウ</t>
    </rPh>
    <phoneticPr fontId="1"/>
  </si>
  <si>
    <t>サル幼獣</t>
    <rPh sb="2" eb="4">
      <t>ヨウジュウ</t>
    </rPh>
    <phoneticPr fontId="1"/>
  </si>
  <si>
    <t>1頭</t>
    <rPh sb="1" eb="2">
      <t>トウ</t>
    </rPh>
    <phoneticPr fontId="1"/>
  </si>
  <si>
    <t>5基</t>
    <rPh sb="1" eb="2">
      <t>キ</t>
    </rPh>
    <phoneticPr fontId="1"/>
  </si>
  <si>
    <t>シカ幼獣</t>
    <rPh sb="2" eb="4">
      <t>ヨウジュウ</t>
    </rPh>
    <phoneticPr fontId="1"/>
  </si>
  <si>
    <t>30頭</t>
    <rPh sb="2" eb="3">
      <t>トウ</t>
    </rPh>
    <phoneticPr fontId="1"/>
  </si>
  <si>
    <t>・イノシシ捕獲の増頭に繋がった。</t>
    <rPh sb="5" eb="7">
      <t>ホカク</t>
    </rPh>
    <rPh sb="8" eb="10">
      <t>ゾウトウ</t>
    </rPh>
    <rPh sb="11" eb="12">
      <t>ツナ</t>
    </rPh>
    <phoneticPr fontId="1"/>
  </si>
  <si>
    <t>・対象鳥獣を捕獲することにより，個体数調整ができ，被害防除に一定の効果があった。</t>
    <rPh sb="1" eb="3">
      <t>タイショウ</t>
    </rPh>
    <rPh sb="3" eb="5">
      <t>チョウジュウ</t>
    </rPh>
    <rPh sb="6" eb="8">
      <t>ホカク</t>
    </rPh>
    <rPh sb="16" eb="18">
      <t>コタイ</t>
    </rPh>
    <rPh sb="18" eb="19">
      <t>カズ</t>
    </rPh>
    <rPh sb="19" eb="21">
      <t>チョウセイ</t>
    </rPh>
    <rPh sb="25" eb="27">
      <t>ヒガイ</t>
    </rPh>
    <rPh sb="27" eb="29">
      <t>ボウジョ</t>
    </rPh>
    <rPh sb="30" eb="32">
      <t>イッテイ</t>
    </rPh>
    <rPh sb="33" eb="35">
      <t>コウカ</t>
    </rPh>
    <phoneticPr fontId="1"/>
  </si>
  <si>
    <t>尾道市有害鳥獣捕獲対策協議会</t>
  </si>
  <si>
    <t>被害金額（万円）</t>
    <rPh sb="0" eb="2">
      <t>ヒガイ</t>
    </rPh>
    <rPh sb="2" eb="4">
      <t>キンガク</t>
    </rPh>
    <rPh sb="5" eb="7">
      <t>マンエン</t>
    </rPh>
    <phoneticPr fontId="1"/>
  </si>
  <si>
    <t>被害面積（ha）</t>
    <rPh sb="0" eb="2">
      <t>ヒガイ</t>
    </rPh>
    <rPh sb="2" eb="4">
      <t>メンセキ</t>
    </rPh>
    <phoneticPr fontId="1"/>
  </si>
  <si>
    <t>サル</t>
    <phoneticPr fontId="1"/>
  </si>
  <si>
    <t xml:space="preserve">          </t>
    <phoneticPr fontId="1"/>
  </si>
  <si>
    <t>シカ</t>
    <phoneticPr fontId="1"/>
  </si>
  <si>
    <t>イノシシ</t>
    <phoneticPr fontId="1"/>
  </si>
  <si>
    <t>ヒヨドリ</t>
    <phoneticPr fontId="1"/>
  </si>
  <si>
    <t>カワウ</t>
    <phoneticPr fontId="1"/>
  </si>
  <si>
    <t>鳥獣被害防止総合対策事業の評価報告（令和５年度報告）</t>
    <rPh sb="0" eb="2">
      <t>チョウジュウ</t>
    </rPh>
    <rPh sb="2" eb="4">
      <t>ヒガイ</t>
    </rPh>
    <rPh sb="4" eb="6">
      <t>ボウシ</t>
    </rPh>
    <rPh sb="6" eb="8">
      <t>ソウゴウ</t>
    </rPh>
    <rPh sb="8" eb="10">
      <t>タイサク</t>
    </rPh>
    <rPh sb="10" eb="12">
      <t>ジギョウ</t>
    </rPh>
    <rPh sb="13" eb="15">
      <t>ヒョウカ</t>
    </rPh>
    <rPh sb="15" eb="17">
      <t>ホウコク</t>
    </rPh>
    <rPh sb="18" eb="20">
      <t>レイワ</t>
    </rPh>
    <rPh sb="21" eb="23">
      <t>ネンド</t>
    </rPh>
    <rPh sb="23" eb="25">
      <t>ホウコク</t>
    </rPh>
    <phoneticPr fontId="1"/>
  </si>
  <si>
    <t>令和２年度</t>
    <rPh sb="0" eb="2">
      <t>レイワ</t>
    </rPh>
    <phoneticPr fontId="1"/>
  </si>
  <si>
    <t>令和３年度</t>
    <rPh sb="0" eb="2">
      <t>レイワ</t>
    </rPh>
    <phoneticPr fontId="1"/>
  </si>
  <si>
    <t>令和４年度</t>
    <rPh sb="0" eb="2">
      <t>レイワ</t>
    </rPh>
    <phoneticPr fontId="1"/>
  </si>
  <si>
    <t>イノシシ用捕獲檻</t>
    <rPh sb="4" eb="5">
      <t>ヨウ</t>
    </rPh>
    <rPh sb="5" eb="7">
      <t>ホカク</t>
    </rPh>
    <rPh sb="7" eb="8">
      <t>オリ</t>
    </rPh>
    <phoneticPr fontId="1"/>
  </si>
  <si>
    <t>11基</t>
    <rPh sb="2" eb="3">
      <t>キ</t>
    </rPh>
    <phoneticPr fontId="1"/>
  </si>
  <si>
    <t>電気止めさし器</t>
    <rPh sb="0" eb="2">
      <t>デンキ</t>
    </rPh>
    <rPh sb="2" eb="3">
      <t>ト</t>
    </rPh>
    <rPh sb="6" eb="7">
      <t>キ</t>
    </rPh>
    <phoneticPr fontId="1"/>
  </si>
  <si>
    <t>21基</t>
    <rPh sb="2" eb="3">
      <t>キ</t>
    </rPh>
    <phoneticPr fontId="1"/>
  </si>
  <si>
    <t>アニマルセンサー</t>
    <phoneticPr fontId="1"/>
  </si>
  <si>
    <t>7基</t>
    <rPh sb="1" eb="2">
      <t>キ</t>
    </rPh>
    <phoneticPr fontId="1"/>
  </si>
  <si>
    <t>・止めさしが安全に実施できるようになった。</t>
    <rPh sb="1" eb="2">
      <t>ト</t>
    </rPh>
    <rPh sb="6" eb="8">
      <t>アンゼン</t>
    </rPh>
    <rPh sb="9" eb="11">
      <t>ジッシ</t>
    </rPh>
    <phoneticPr fontId="1"/>
  </si>
  <si>
    <t>1,148頭</t>
    <rPh sb="5" eb="6">
      <t>トウ</t>
    </rPh>
    <phoneticPr fontId="1"/>
  </si>
  <si>
    <t>394頭</t>
    <rPh sb="3" eb="4">
      <t>トウ</t>
    </rPh>
    <phoneticPr fontId="1"/>
  </si>
  <si>
    <t>17頭</t>
    <rPh sb="2" eb="3">
      <t>トウ</t>
    </rPh>
    <phoneticPr fontId="1"/>
  </si>
  <si>
    <t>2頭</t>
    <rPh sb="1" eb="2">
      <t>トウ</t>
    </rPh>
    <phoneticPr fontId="1"/>
  </si>
  <si>
    <t>カラス</t>
    <phoneticPr fontId="1"/>
  </si>
  <si>
    <t>1,710羽</t>
    <rPh sb="5" eb="6">
      <t>ハネ</t>
    </rPh>
    <phoneticPr fontId="1"/>
  </si>
  <si>
    <t>　ほかパト（基地局）</t>
    <rPh sb="6" eb="9">
      <t>キチキョク</t>
    </rPh>
    <phoneticPr fontId="1"/>
  </si>
  <si>
    <t>　ほかパト（子機）</t>
    <rPh sb="6" eb="8">
      <t>コキ</t>
    </rPh>
    <phoneticPr fontId="1"/>
  </si>
  <si>
    <t>　設置施工指導費他</t>
    <rPh sb="1" eb="3">
      <t>セッチ</t>
    </rPh>
    <rPh sb="3" eb="5">
      <t>セコウ</t>
    </rPh>
    <rPh sb="5" eb="7">
      <t>シドウ</t>
    </rPh>
    <rPh sb="7" eb="8">
      <t>ヒ</t>
    </rPh>
    <rPh sb="8" eb="9">
      <t>ホカ</t>
    </rPh>
    <phoneticPr fontId="1"/>
  </si>
  <si>
    <t>1基</t>
    <rPh sb="1" eb="2">
      <t>キ</t>
    </rPh>
    <phoneticPr fontId="1"/>
  </si>
  <si>
    <t>10基</t>
    <rPh sb="2" eb="3">
      <t>キ</t>
    </rPh>
    <phoneticPr fontId="1"/>
  </si>
  <si>
    <t>アニマルセンサー</t>
    <phoneticPr fontId="1"/>
  </si>
  <si>
    <t>14基</t>
    <rPh sb="2" eb="3">
      <t>キ</t>
    </rPh>
    <phoneticPr fontId="1"/>
  </si>
  <si>
    <t>長距離無線式捕獲パトロール</t>
    <rPh sb="0" eb="3">
      <t>チョウキョリ</t>
    </rPh>
    <rPh sb="3" eb="5">
      <t>ムセン</t>
    </rPh>
    <rPh sb="5" eb="6">
      <t>シキ</t>
    </rPh>
    <rPh sb="6" eb="8">
      <t>ホカク</t>
    </rPh>
    <phoneticPr fontId="1"/>
  </si>
  <si>
    <t>システム</t>
  </si>
  <si>
    <t>カラス</t>
    <phoneticPr fontId="1"/>
  </si>
  <si>
    <t>イノシシ用捕獲檻</t>
    <rPh sb="4" eb="5">
      <t>ヨウ</t>
    </rPh>
    <rPh sb="5" eb="7">
      <t>ホカク</t>
    </rPh>
    <rPh sb="7" eb="8">
      <t>オリ</t>
    </rPh>
    <phoneticPr fontId="1"/>
  </si>
  <si>
    <t>2基</t>
    <rPh sb="1" eb="2">
      <t>キ</t>
    </rPh>
    <phoneticPr fontId="1"/>
  </si>
  <si>
    <t>1,391頭</t>
    <rPh sb="5" eb="6">
      <t>トウ</t>
    </rPh>
    <phoneticPr fontId="1"/>
  </si>
  <si>
    <t>437頭</t>
    <rPh sb="3" eb="4">
      <t>トウ</t>
    </rPh>
    <phoneticPr fontId="1"/>
  </si>
  <si>
    <t>37頭</t>
    <rPh sb="2" eb="3">
      <t>トウ</t>
    </rPh>
    <phoneticPr fontId="1"/>
  </si>
  <si>
    <t>1頭</t>
    <rPh sb="1" eb="2">
      <t>トウ</t>
    </rPh>
    <phoneticPr fontId="1"/>
  </si>
  <si>
    <t>7頭</t>
    <rPh sb="1" eb="2">
      <t>トウ</t>
    </rPh>
    <phoneticPr fontId="1"/>
  </si>
  <si>
    <t>2,483羽</t>
    <rPh sb="5" eb="6">
      <t>ハ</t>
    </rPh>
    <phoneticPr fontId="1"/>
  </si>
  <si>
    <t>　ほかパトの導入により、捕獲班員による見回り等の捕獲作業の負担軽減に繋がった。また、アニマルセンサーや捕獲檻を導入したことで、市街地付近での効率的な捕獲が実施できた。</t>
    <rPh sb="6" eb="8">
      <t>ドウニュウ</t>
    </rPh>
    <rPh sb="12" eb="14">
      <t>ホカク</t>
    </rPh>
    <rPh sb="14" eb="16">
      <t>ハンイン</t>
    </rPh>
    <rPh sb="19" eb="21">
      <t>ミマワ</t>
    </rPh>
    <rPh sb="22" eb="23">
      <t>トウ</t>
    </rPh>
    <rPh sb="24" eb="26">
      <t>ホカク</t>
    </rPh>
    <rPh sb="26" eb="28">
      <t>サギョウ</t>
    </rPh>
    <rPh sb="29" eb="31">
      <t>フタン</t>
    </rPh>
    <rPh sb="31" eb="33">
      <t>ケイゲン</t>
    </rPh>
    <rPh sb="34" eb="35">
      <t>ツナ</t>
    </rPh>
    <rPh sb="51" eb="53">
      <t>ホカク</t>
    </rPh>
    <rPh sb="53" eb="54">
      <t>オリ</t>
    </rPh>
    <rPh sb="55" eb="57">
      <t>ドウニュウ</t>
    </rPh>
    <rPh sb="63" eb="66">
      <t>シガイチ</t>
    </rPh>
    <rPh sb="66" eb="68">
      <t>フキン</t>
    </rPh>
    <rPh sb="70" eb="73">
      <t>コウリツテキ</t>
    </rPh>
    <rPh sb="74" eb="76">
      <t>ホカク</t>
    </rPh>
    <rPh sb="77" eb="79">
      <t>ジッシ</t>
    </rPh>
    <phoneticPr fontId="1"/>
  </si>
  <si>
    <t>・捕獲作業員による見回り等の捕獲作業の負担軽減に繋がった。</t>
    <rPh sb="1" eb="3">
      <t>ホカク</t>
    </rPh>
    <rPh sb="3" eb="6">
      <t>サギョウイン</t>
    </rPh>
    <rPh sb="9" eb="11">
      <t>ミマワ</t>
    </rPh>
    <rPh sb="12" eb="13">
      <t>トウ</t>
    </rPh>
    <rPh sb="14" eb="16">
      <t>ホカク</t>
    </rPh>
    <rPh sb="16" eb="18">
      <t>サギョウ</t>
    </rPh>
    <rPh sb="19" eb="21">
      <t>フタン</t>
    </rPh>
    <rPh sb="21" eb="23">
      <t>ケイゲン</t>
    </rPh>
    <rPh sb="24" eb="25">
      <t>ツナ</t>
    </rPh>
    <phoneticPr fontId="1"/>
  </si>
  <si>
    <t>【推進事業】</t>
    <rPh sb="1" eb="3">
      <t>スイシン</t>
    </rPh>
    <rPh sb="3" eb="5">
      <t>ジギョウ</t>
    </rPh>
    <phoneticPr fontId="1"/>
  </si>
  <si>
    <t>【緊急捕獲活動支援事業】</t>
    <rPh sb="1" eb="3">
      <t>キンキュウ</t>
    </rPh>
    <rPh sb="3" eb="5">
      <t>ホカク</t>
    </rPh>
    <rPh sb="5" eb="7">
      <t>カツドウ</t>
    </rPh>
    <rPh sb="7" eb="9">
      <t>シエン</t>
    </rPh>
    <rPh sb="9" eb="11">
      <t>ジギョウ</t>
    </rPh>
    <phoneticPr fontId="1"/>
  </si>
  <si>
    <t>15基</t>
    <rPh sb="2" eb="3">
      <t>キ</t>
    </rPh>
    <phoneticPr fontId="1"/>
  </si>
  <si>
    <t>小型有害鳥獣用捕獲器</t>
    <rPh sb="0" eb="2">
      <t>コガタ</t>
    </rPh>
    <rPh sb="2" eb="4">
      <t>ユウガイ</t>
    </rPh>
    <rPh sb="4" eb="7">
      <t>チョウジュウヨウ</t>
    </rPh>
    <rPh sb="7" eb="9">
      <t>ホカク</t>
    </rPh>
    <rPh sb="9" eb="10">
      <t>キ</t>
    </rPh>
    <phoneticPr fontId="1"/>
  </si>
  <si>
    <t>・小動物捕獲の増頭に繋がった。</t>
    <rPh sb="1" eb="4">
      <t>ショウドウブツ</t>
    </rPh>
    <rPh sb="4" eb="6">
      <t>ホカク</t>
    </rPh>
    <rPh sb="7" eb="9">
      <t>ゾウトウ</t>
    </rPh>
    <rPh sb="10" eb="11">
      <t>ツナ</t>
    </rPh>
    <phoneticPr fontId="1"/>
  </si>
  <si>
    <t>・捕獲檻で効率的な捕獲が可能となった。</t>
    <rPh sb="1" eb="3">
      <t>ホカク</t>
    </rPh>
    <rPh sb="3" eb="4">
      <t>オリ</t>
    </rPh>
    <rPh sb="5" eb="8">
      <t>コウリツテキ</t>
    </rPh>
    <rPh sb="9" eb="11">
      <t>ホカク</t>
    </rPh>
    <rPh sb="12" eb="14">
      <t>カノウ</t>
    </rPh>
    <phoneticPr fontId="1"/>
  </si>
  <si>
    <t>1,385頭</t>
    <rPh sb="5" eb="6">
      <t>トウ</t>
    </rPh>
    <phoneticPr fontId="1"/>
  </si>
  <si>
    <t>596頭</t>
    <rPh sb="3" eb="4">
      <t>トウ</t>
    </rPh>
    <phoneticPr fontId="1"/>
  </si>
  <si>
    <t>45頭</t>
    <rPh sb="2" eb="3">
      <t>トウ</t>
    </rPh>
    <phoneticPr fontId="1"/>
  </si>
  <si>
    <t>11頭</t>
    <rPh sb="2" eb="3">
      <t>トウ</t>
    </rPh>
    <phoneticPr fontId="1"/>
  </si>
  <si>
    <t>2,370羽</t>
    <rPh sb="5" eb="6">
      <t>ハ</t>
    </rPh>
    <phoneticPr fontId="1"/>
  </si>
  <si>
    <t>ヒヨドリ</t>
    <phoneticPr fontId="1"/>
  </si>
  <si>
    <t>8羽</t>
    <rPh sb="1" eb="2">
      <t>ハネ</t>
    </rPh>
    <phoneticPr fontId="1"/>
  </si>
  <si>
    <t>　市街地或いは市街地に近い田畑へ出没する有害鳥獣が増えている傾向があり、捕獲檻やアニマルセンサーを導入したことで、親子での効率的な捕獲が実施できた。また、わなに掛かった個体の止めさしに、電気止めさし器を利用することで、捕獲者が安全に殺処分処理を行うことができた。</t>
    <rPh sb="1" eb="4">
      <t>シガイチ</t>
    </rPh>
    <rPh sb="4" eb="5">
      <t>アル</t>
    </rPh>
    <rPh sb="7" eb="10">
      <t>シガイチ</t>
    </rPh>
    <rPh sb="11" eb="12">
      <t>チカ</t>
    </rPh>
    <rPh sb="13" eb="15">
      <t>タハタ</t>
    </rPh>
    <rPh sb="16" eb="18">
      <t>シュツボツ</t>
    </rPh>
    <rPh sb="20" eb="22">
      <t>ユウガイ</t>
    </rPh>
    <rPh sb="22" eb="24">
      <t>チョウジュウ</t>
    </rPh>
    <rPh sb="25" eb="26">
      <t>フ</t>
    </rPh>
    <rPh sb="30" eb="32">
      <t>ケイコウ</t>
    </rPh>
    <rPh sb="36" eb="38">
      <t>ホカク</t>
    </rPh>
    <rPh sb="38" eb="39">
      <t>オリ</t>
    </rPh>
    <rPh sb="49" eb="51">
      <t>ドウニュウ</t>
    </rPh>
    <rPh sb="57" eb="59">
      <t>オヤコ</t>
    </rPh>
    <rPh sb="61" eb="64">
      <t>コウリツテキ</t>
    </rPh>
    <rPh sb="65" eb="67">
      <t>ホカク</t>
    </rPh>
    <rPh sb="68" eb="70">
      <t>ジッシ</t>
    </rPh>
    <rPh sb="80" eb="81">
      <t>カ</t>
    </rPh>
    <rPh sb="84" eb="86">
      <t>コタイ</t>
    </rPh>
    <rPh sb="87" eb="88">
      <t>ト</t>
    </rPh>
    <rPh sb="93" eb="95">
      <t>デンキ</t>
    </rPh>
    <rPh sb="95" eb="96">
      <t>ト</t>
    </rPh>
    <rPh sb="99" eb="100">
      <t>キ</t>
    </rPh>
    <rPh sb="101" eb="103">
      <t>リヨウ</t>
    </rPh>
    <rPh sb="109" eb="111">
      <t>ホカク</t>
    </rPh>
    <rPh sb="111" eb="112">
      <t>シャ</t>
    </rPh>
    <rPh sb="113" eb="115">
      <t>アンゼン</t>
    </rPh>
    <rPh sb="116" eb="119">
      <t>サツショブン</t>
    </rPh>
    <rPh sb="119" eb="121">
      <t>ショリ</t>
    </rPh>
    <rPh sb="122" eb="123">
      <t>オコナ</t>
    </rPh>
    <phoneticPr fontId="1"/>
  </si>
  <si>
    <t>　市街地或いは市街地に近い田畑へ出没する有害鳥獣が増えている傾向があり、捕獲檻やアニマルセンサーを導入したことで、親子での効率的な捕獲が実施できた。
　また、小動物の農作物被害が増えており、小型有害鳥獣捕獲器の導入により、小動物の捕獲の増頭に繋がった。</t>
    <rPh sb="1" eb="4">
      <t>シガイチ</t>
    </rPh>
    <rPh sb="4" eb="5">
      <t>アル</t>
    </rPh>
    <rPh sb="7" eb="10">
      <t>シガイチ</t>
    </rPh>
    <rPh sb="11" eb="12">
      <t>チカ</t>
    </rPh>
    <rPh sb="13" eb="15">
      <t>タハタ</t>
    </rPh>
    <rPh sb="16" eb="18">
      <t>シュツボツ</t>
    </rPh>
    <rPh sb="20" eb="22">
      <t>ユウガイ</t>
    </rPh>
    <rPh sb="22" eb="24">
      <t>チョウジュウ</t>
    </rPh>
    <rPh sb="25" eb="26">
      <t>フ</t>
    </rPh>
    <rPh sb="30" eb="32">
      <t>ケイコウ</t>
    </rPh>
    <rPh sb="36" eb="38">
      <t>ホカク</t>
    </rPh>
    <rPh sb="38" eb="39">
      <t>オリ</t>
    </rPh>
    <rPh sb="49" eb="51">
      <t>ドウニュウ</t>
    </rPh>
    <rPh sb="57" eb="59">
      <t>オヤコ</t>
    </rPh>
    <rPh sb="61" eb="64">
      <t>コウリツテキ</t>
    </rPh>
    <rPh sb="65" eb="67">
      <t>ホカク</t>
    </rPh>
    <rPh sb="68" eb="70">
      <t>ジッシ</t>
    </rPh>
    <rPh sb="79" eb="82">
      <t>ショウドウブツ</t>
    </rPh>
    <rPh sb="83" eb="86">
      <t>ノウサクモツ</t>
    </rPh>
    <rPh sb="86" eb="88">
      <t>ヒガイ</t>
    </rPh>
    <rPh sb="89" eb="90">
      <t>フ</t>
    </rPh>
    <rPh sb="95" eb="97">
      <t>コガタ</t>
    </rPh>
    <rPh sb="97" eb="99">
      <t>ユウガイ</t>
    </rPh>
    <rPh sb="99" eb="101">
      <t>チョウジュウ</t>
    </rPh>
    <rPh sb="101" eb="103">
      <t>ホカク</t>
    </rPh>
    <rPh sb="103" eb="104">
      <t>キ</t>
    </rPh>
    <rPh sb="105" eb="107">
      <t>ドウニュウ</t>
    </rPh>
    <rPh sb="111" eb="114">
      <t>ショウドウブツ</t>
    </rPh>
    <rPh sb="115" eb="117">
      <t>ホカク</t>
    </rPh>
    <rPh sb="118" eb="120">
      <t>ゾウトウ</t>
    </rPh>
    <rPh sb="121" eb="122">
      <t>ツナ</t>
    </rPh>
    <phoneticPr fontId="1"/>
  </si>
  <si>
    <t xml:space="preserve">コメント：
この３か年の取り組みにより、イノシシ等の捕獲数は増えており、捕獲檻の導入効果は表れています。
また、センサーを活用した被害個体の効率的な捕獲や捕獲者の負担軽減のための取り組みは、被害防止の効果を上げるだけでなく、取組実施者の意欲向上にもつながるものと思います。
しかし、イノシシやシカ以外の獣種による被害は目標を下回っており、特にカラス等の鳥類による被害が増加していることから、加害個体の捕獲に加え、鳥類の被害発生状況を踏まえ、地域が一体となった環境改善、侵入防止への取り組みを推進してください。
東部農業技術指導所　参事　鳩野匡規
</t>
    <phoneticPr fontId="1"/>
  </si>
  <si>
    <t>一式</t>
    <rPh sb="0" eb="2">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</si>
</sst>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
  </numFmts>
  <fonts count="5" x14ac:knownFonts="1">
    <font>
      <sz val="11"/>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6">
    <xf numFmtId="0" fontId="0" fillId="0" borderId="0" xfId="0">
      <alignment vertical="center"/>
    </xf>
    <xf numFmtId="0" fontId="2" fillId="0" borderId="1" xfId="0" applyFont="1" applyBorder="1"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2" fillId="0" borderId="2" xfId="0" applyFont="1" applyBorder="1" applyAlignment="1">
      <alignment horizontal="center" vertical="center"/>
    </xf>
    <xf numFmtId="0" fontId="2" fillId="0" borderId="0" xfId="0" applyFont="1">
      <alignment vertical="center"/>
    </xf>
    <xf numFmtId="0" fontId="2" fillId="0" borderId="0" xfId="0" applyFont="1"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2" xfId="0" applyBorder="1" applyAlignment="1">
      <alignment vertical="center" wrapText="1"/>
    </xf>
    <xf numFmtId="0" fontId="0" fillId="0" borderId="2" xfId="0" applyBorder="1" applyAlignment="1">
      <alignment vertical="top"/>
    </xf>
    <xf numFmtId="0" fontId="0" fillId="0" borderId="3" xfId="0" applyBorder="1" applyAlignment="1">
      <alignment vertical="center" wrapText="1"/>
    </xf>
    <xf numFmtId="0" fontId="0" fillId="0" borderId="2" xfId="0" applyBorder="1" applyAlignment="1">
      <alignment horizontal="center" vertical="center"/>
    </xf>
    <xf numFmtId="0" fontId="2" fillId="0" borderId="2" xfId="0" applyNumberFormat="1" applyFont="1" applyFill="1" applyBorder="1" applyAlignment="1">
      <alignment horizontal="left" vertical="center"/>
    </xf>
    <xf numFmtId="9" fontId="3" fillId="0" borderId="2" xfId="0" applyNumberFormat="1" applyFont="1" applyFill="1" applyBorder="1" applyAlignment="1">
      <alignment horizontal="center" vertical="center"/>
    </xf>
    <xf numFmtId="176" fontId="0" fillId="0" borderId="2" xfId="0" applyNumberFormat="1" applyBorder="1">
      <alignment vertical="center"/>
    </xf>
    <xf numFmtId="0" fontId="0" fillId="0" borderId="1" xfId="0" applyBorder="1" applyAlignment="1">
      <alignment vertical="center" wrapText="1"/>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3" fontId="0" fillId="0" borderId="2" xfId="0" applyNumberFormat="1" applyBorder="1">
      <alignment vertical="center"/>
    </xf>
    <xf numFmtId="177" fontId="0" fillId="0" borderId="2" xfId="0" applyNumberFormat="1" applyBorder="1">
      <alignment vertical="center"/>
    </xf>
    <xf numFmtId="40" fontId="0" fillId="0" borderId="2" xfId="1" applyNumberFormat="1" applyFont="1" applyBorder="1">
      <alignment vertical="center"/>
    </xf>
    <xf numFmtId="0" fontId="0" fillId="0" borderId="2" xfId="0" applyBorder="1" applyAlignment="1">
      <alignment vertical="center" wrapText="1"/>
    </xf>
    <xf numFmtId="0" fontId="0" fillId="0" borderId="2" xfId="0" applyBorder="1" applyAlignment="1">
      <alignment vertical="top" wrapText="1"/>
    </xf>
    <xf numFmtId="0" fontId="0" fillId="0" borderId="2" xfId="0" applyBorder="1" applyAlignment="1">
      <alignment vertical="center" wrapText="1"/>
    </xf>
    <xf numFmtId="0" fontId="2" fillId="0" borderId="2" xfId="0" applyFont="1" applyBorder="1" applyAlignment="1">
      <alignment vertical="center"/>
    </xf>
    <xf numFmtId="0" fontId="0" fillId="0" borderId="2" xfId="0" applyBorder="1" applyAlignment="1">
      <alignment vertical="center"/>
    </xf>
    <xf numFmtId="0" fontId="2" fillId="0" borderId="2" xfId="0" applyFont="1" applyBorder="1" applyAlignment="1">
      <alignment vertical="center" wrapText="1"/>
    </xf>
    <xf numFmtId="0" fontId="2" fillId="0" borderId="2" xfId="0" applyNumberFormat="1" applyFont="1" applyFill="1" applyBorder="1" applyAlignment="1">
      <alignment vertical="center" wrapText="1"/>
    </xf>
    <xf numFmtId="38" fontId="0" fillId="0" borderId="2" xfId="1" applyFont="1" applyBorder="1" applyAlignment="1">
      <alignment horizontal="center" vertical="center"/>
    </xf>
    <xf numFmtId="40" fontId="0" fillId="0" borderId="2" xfId="1" applyNumberFormat="1" applyFont="1" applyBorder="1" applyAlignment="1">
      <alignment vertical="top"/>
    </xf>
    <xf numFmtId="0" fontId="2" fillId="0" borderId="2" xfId="0" applyFont="1" applyBorder="1">
      <alignment vertical="center"/>
    </xf>
    <xf numFmtId="0" fontId="4" fillId="0" borderId="1" xfId="0" applyFont="1" applyBorder="1" applyAlignment="1">
      <alignment vertical="top" wrapText="1"/>
    </xf>
    <xf numFmtId="0" fontId="0" fillId="0" borderId="2" xfId="0" applyBorder="1" applyAlignment="1">
      <alignment vertical="top" wrapText="1"/>
    </xf>
    <xf numFmtId="0" fontId="4" fillId="0" borderId="2" xfId="0" applyFont="1" applyBorder="1" applyAlignment="1">
      <alignment vertical="top" wrapText="1"/>
    </xf>
    <xf numFmtId="0" fontId="2" fillId="0" borderId="2" xfId="0" applyFont="1" applyBorder="1" applyAlignment="1">
      <alignment horizontal="left" vertical="top" wrapText="1"/>
    </xf>
    <xf numFmtId="0" fontId="2" fillId="0" borderId="2" xfId="0" applyNumberFormat="1" applyFont="1" applyFill="1" applyBorder="1" applyAlignment="1">
      <alignment horizontal="left" vertical="center" wrapText="1"/>
    </xf>
    <xf numFmtId="0" fontId="2" fillId="0" borderId="2" xfId="0" applyFont="1" applyBorder="1" applyAlignment="1">
      <alignment vertical="center"/>
    </xf>
    <xf numFmtId="0" fontId="0" fillId="0" borderId="2" xfId="0" applyBorder="1" applyAlignment="1">
      <alignment vertical="center" wrapText="1"/>
    </xf>
    <xf numFmtId="0" fontId="0" fillId="0" borderId="1" xfId="0" applyBorder="1" applyAlignment="1">
      <alignment vertical="center" wrapText="1"/>
    </xf>
    <xf numFmtId="0" fontId="0" fillId="0" borderId="2" xfId="0" applyBorder="1" applyAlignment="1">
      <alignment vertical="center"/>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0" fillId="0" borderId="5" xfId="0" applyBorder="1" applyAlignment="1">
      <alignment horizontal="left" vertical="top" wrapText="1"/>
    </xf>
    <xf numFmtId="0" fontId="0" fillId="0" borderId="6" xfId="0"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xf>
    <xf numFmtId="0" fontId="0" fillId="0" borderId="2" xfId="0" applyFont="1" applyBorder="1" applyAlignment="1">
      <alignment horizontal="center" vertical="center"/>
    </xf>
    <xf numFmtId="0" fontId="0" fillId="0" borderId="2" xfId="0" applyFont="1" applyBorder="1">
      <alignment vertical="center"/>
    </xf>
    <xf numFmtId="0" fontId="0" fillId="0" borderId="2" xfId="0" applyFont="1" applyBorder="1" applyAlignment="1">
      <alignmen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tabSelected="1" view="pageBreakPreview" zoomScale="95" zoomScaleNormal="95" zoomScaleSheetLayoutView="95" workbookViewId="0">
      <selection activeCell="Q24" sqref="Q24:Q40"/>
    </sheetView>
  </sheetViews>
  <sheetFormatPr defaultRowHeight="13.5" x14ac:dyDescent="0.15"/>
  <cols>
    <col min="1" max="1" width="19.125" customWidth="1"/>
    <col min="2" max="2" width="8.625" customWidth="1"/>
    <col min="3" max="3" width="10" customWidth="1"/>
    <col min="4" max="4" width="8.625" customWidth="1"/>
    <col min="5" max="5" width="24.625" customWidth="1"/>
    <col min="6" max="9" width="8.625" customWidth="1"/>
    <col min="10" max="10" width="21.625" customWidth="1"/>
    <col min="11" max="16" width="8.625" customWidth="1"/>
    <col min="17" max="17" width="25.625" customWidth="1"/>
  </cols>
  <sheetData>
    <row r="1" spans="1:17" x14ac:dyDescent="0.15">
      <c r="A1" t="s">
        <v>18</v>
      </c>
    </row>
    <row r="3" spans="1:17" x14ac:dyDescent="0.15">
      <c r="A3" t="s">
        <v>50</v>
      </c>
    </row>
    <row r="4" spans="1:17" x14ac:dyDescent="0.15">
      <c r="N4" s="47" t="s">
        <v>14</v>
      </c>
      <c r="O4" s="47"/>
      <c r="P4" s="48" t="s">
        <v>23</v>
      </c>
      <c r="Q4" s="48"/>
    </row>
    <row r="5" spans="1:17" x14ac:dyDescent="0.15">
      <c r="A5" t="s">
        <v>15</v>
      </c>
      <c r="N5" s="3"/>
      <c r="O5" s="3"/>
      <c r="P5" s="2"/>
      <c r="Q5" s="2"/>
    </row>
    <row r="6" spans="1:17" ht="3.2" customHeight="1" x14ac:dyDescent="0.15"/>
    <row r="7" spans="1:17" x14ac:dyDescent="0.15">
      <c r="A7" s="46" t="s">
        <v>0</v>
      </c>
      <c r="B7" s="43" t="s">
        <v>2</v>
      </c>
      <c r="C7" s="43" t="s">
        <v>3</v>
      </c>
      <c r="D7" s="43" t="s">
        <v>4</v>
      </c>
      <c r="E7" s="43" t="s">
        <v>5</v>
      </c>
      <c r="F7" s="43" t="s">
        <v>6</v>
      </c>
      <c r="G7" s="43" t="s">
        <v>7</v>
      </c>
      <c r="H7" s="43" t="s">
        <v>21</v>
      </c>
      <c r="I7" s="43" t="s">
        <v>22</v>
      </c>
      <c r="J7" s="45" t="s">
        <v>8</v>
      </c>
      <c r="K7" s="45" t="s">
        <v>9</v>
      </c>
      <c r="L7" s="45"/>
      <c r="M7" s="45"/>
      <c r="N7" s="45"/>
      <c r="O7" s="45"/>
      <c r="P7" s="45"/>
      <c r="Q7" s="45" t="s">
        <v>13</v>
      </c>
    </row>
    <row r="8" spans="1:17" x14ac:dyDescent="0.15">
      <c r="A8" s="52"/>
      <c r="B8" s="43"/>
      <c r="C8" s="43"/>
      <c r="D8" s="43"/>
      <c r="E8" s="43"/>
      <c r="F8" s="43"/>
      <c r="G8" s="43"/>
      <c r="H8" s="43"/>
      <c r="I8" s="43"/>
      <c r="J8" s="45"/>
      <c r="K8" s="45" t="s">
        <v>42</v>
      </c>
      <c r="L8" s="45"/>
      <c r="M8" s="45"/>
      <c r="N8" s="45" t="s">
        <v>43</v>
      </c>
      <c r="O8" s="45"/>
      <c r="P8" s="45"/>
      <c r="Q8" s="45"/>
    </row>
    <row r="9" spans="1:17" x14ac:dyDescent="0.15">
      <c r="A9" s="4" t="s">
        <v>1</v>
      </c>
      <c r="B9" s="44"/>
      <c r="C9" s="44"/>
      <c r="D9" s="43"/>
      <c r="E9" s="44"/>
      <c r="F9" s="44"/>
      <c r="G9" s="44"/>
      <c r="H9" s="44"/>
      <c r="I9" s="44"/>
      <c r="J9" s="46"/>
      <c r="K9" s="1" t="s">
        <v>10</v>
      </c>
      <c r="L9" s="1" t="s">
        <v>11</v>
      </c>
      <c r="M9" s="1" t="s">
        <v>12</v>
      </c>
      <c r="N9" s="1" t="s">
        <v>10</v>
      </c>
      <c r="O9" s="1" t="s">
        <v>11</v>
      </c>
      <c r="P9" s="1" t="s">
        <v>12</v>
      </c>
      <c r="Q9" s="46"/>
    </row>
    <row r="10" spans="1:17" ht="18" customHeight="1" x14ac:dyDescent="0.15">
      <c r="A10" s="41" t="s">
        <v>24</v>
      </c>
      <c r="B10" s="41" t="s">
        <v>25</v>
      </c>
      <c r="C10" s="41" t="s">
        <v>51</v>
      </c>
      <c r="D10" s="41" t="s">
        <v>45</v>
      </c>
      <c r="E10" s="7" t="s">
        <v>87</v>
      </c>
      <c r="F10" s="7"/>
      <c r="G10" s="17"/>
      <c r="H10" s="7"/>
      <c r="I10" s="7"/>
      <c r="J10" s="7"/>
      <c r="K10" s="7"/>
      <c r="L10" s="7"/>
      <c r="M10" s="7"/>
      <c r="N10" s="7"/>
      <c r="O10" s="7"/>
      <c r="P10" s="7"/>
      <c r="Q10" s="34" t="s">
        <v>100</v>
      </c>
    </row>
    <row r="11" spans="1:17" ht="18" customHeight="1" x14ac:dyDescent="0.15">
      <c r="A11" s="40"/>
      <c r="B11" s="40"/>
      <c r="C11" s="40"/>
      <c r="D11" s="40"/>
      <c r="E11" s="8" t="s">
        <v>54</v>
      </c>
      <c r="F11" s="13" t="s">
        <v>55</v>
      </c>
      <c r="G11" s="40" t="s">
        <v>41</v>
      </c>
      <c r="H11" s="16">
        <v>44211</v>
      </c>
      <c r="I11" s="15">
        <v>1</v>
      </c>
      <c r="J11" s="14" t="s">
        <v>39</v>
      </c>
      <c r="K11" s="8"/>
      <c r="L11" s="8"/>
      <c r="M11" s="8"/>
      <c r="N11" s="8"/>
      <c r="O11" s="8"/>
      <c r="P11" s="8"/>
      <c r="Q11" s="35"/>
    </row>
    <row r="12" spans="1:17" ht="36" customHeight="1" x14ac:dyDescent="0.15">
      <c r="A12" s="40"/>
      <c r="B12" s="40"/>
      <c r="C12" s="40"/>
      <c r="D12" s="40"/>
      <c r="E12" s="8" t="s">
        <v>56</v>
      </c>
      <c r="F12" s="13" t="s">
        <v>57</v>
      </c>
      <c r="G12" s="42"/>
      <c r="H12" s="16">
        <v>44239</v>
      </c>
      <c r="I12" s="15">
        <v>1</v>
      </c>
      <c r="J12" s="29" t="s">
        <v>60</v>
      </c>
      <c r="K12" s="8"/>
      <c r="L12" s="8"/>
      <c r="M12" s="8"/>
      <c r="N12" s="8"/>
      <c r="O12" s="8"/>
      <c r="P12" s="8"/>
      <c r="Q12" s="35"/>
    </row>
    <row r="13" spans="1:17" ht="36" customHeight="1" x14ac:dyDescent="0.15">
      <c r="A13" s="10"/>
      <c r="B13" s="10"/>
      <c r="C13" s="10"/>
      <c r="D13" s="40"/>
      <c r="E13" s="8" t="s">
        <v>58</v>
      </c>
      <c r="F13" s="13" t="s">
        <v>59</v>
      </c>
      <c r="G13" s="42"/>
      <c r="H13" s="16">
        <v>44239</v>
      </c>
      <c r="I13" s="15">
        <v>1</v>
      </c>
      <c r="J13" s="30" t="s">
        <v>92</v>
      </c>
      <c r="K13" s="8"/>
      <c r="L13" s="8"/>
      <c r="M13" s="8"/>
      <c r="N13" s="8"/>
      <c r="O13" s="8"/>
      <c r="P13" s="8"/>
      <c r="Q13" s="35"/>
    </row>
    <row r="14" spans="1:17" ht="18" customHeight="1" x14ac:dyDescent="0.15">
      <c r="A14" s="10"/>
      <c r="B14" s="10"/>
      <c r="C14" s="10"/>
      <c r="D14" s="40"/>
      <c r="E14" s="8"/>
      <c r="F14" s="13"/>
      <c r="G14" s="8"/>
      <c r="H14" s="8"/>
      <c r="I14" s="8"/>
      <c r="J14" s="24"/>
      <c r="K14" s="8"/>
      <c r="L14" s="8"/>
      <c r="M14" s="8"/>
      <c r="N14" s="8"/>
      <c r="O14" s="8"/>
      <c r="P14" s="8"/>
      <c r="Q14" s="35"/>
    </row>
    <row r="15" spans="1:17" ht="18" customHeight="1" x14ac:dyDescent="0.15">
      <c r="A15" s="10"/>
      <c r="B15" s="10"/>
      <c r="C15" s="10"/>
      <c r="D15" s="11"/>
      <c r="E15" s="8" t="s">
        <v>88</v>
      </c>
      <c r="F15" s="13"/>
      <c r="G15" s="8"/>
      <c r="H15" s="8"/>
      <c r="I15" s="8"/>
      <c r="J15" s="30"/>
      <c r="K15" s="8"/>
      <c r="L15" s="8"/>
      <c r="M15" s="8"/>
      <c r="N15" s="8"/>
      <c r="O15" s="8"/>
      <c r="P15" s="8"/>
      <c r="Q15" s="35"/>
    </row>
    <row r="16" spans="1:17" ht="18" customHeight="1" x14ac:dyDescent="0.15">
      <c r="A16" s="10"/>
      <c r="B16" s="10"/>
      <c r="C16" s="10"/>
      <c r="D16" s="11"/>
      <c r="E16" s="8" t="s">
        <v>26</v>
      </c>
      <c r="F16" s="13" t="s">
        <v>61</v>
      </c>
      <c r="G16" s="8"/>
      <c r="H16" s="8"/>
      <c r="I16" s="8"/>
      <c r="J16" s="38" t="s">
        <v>40</v>
      </c>
      <c r="K16" s="8"/>
      <c r="L16" s="8"/>
      <c r="M16" s="8"/>
      <c r="N16" s="8"/>
      <c r="O16" s="8"/>
      <c r="P16" s="8"/>
      <c r="Q16" s="35"/>
    </row>
    <row r="17" spans="1:17" ht="18" customHeight="1" x14ac:dyDescent="0.15">
      <c r="A17" s="10"/>
      <c r="B17" s="10"/>
      <c r="C17" s="10"/>
      <c r="D17" s="11"/>
      <c r="E17" s="8" t="s">
        <v>27</v>
      </c>
      <c r="F17" s="13" t="s">
        <v>62</v>
      </c>
      <c r="G17" s="8"/>
      <c r="H17" s="8"/>
      <c r="I17" s="8"/>
      <c r="J17" s="39"/>
      <c r="K17" s="8"/>
      <c r="L17" s="8"/>
      <c r="M17" s="8"/>
      <c r="N17" s="8"/>
      <c r="O17" s="8"/>
      <c r="P17" s="8"/>
      <c r="Q17" s="35"/>
    </row>
    <row r="18" spans="1:17" ht="18" customHeight="1" x14ac:dyDescent="0.15">
      <c r="A18" s="10"/>
      <c r="B18" s="10"/>
      <c r="C18" s="10"/>
      <c r="D18" s="11"/>
      <c r="E18" s="8" t="s">
        <v>28</v>
      </c>
      <c r="F18" s="13" t="s">
        <v>38</v>
      </c>
      <c r="G18" s="8"/>
      <c r="H18" s="8"/>
      <c r="I18" s="8"/>
      <c r="J18" s="39"/>
      <c r="K18" s="8"/>
      <c r="L18" s="8"/>
      <c r="M18" s="8"/>
      <c r="N18" s="8"/>
      <c r="O18" s="8"/>
      <c r="P18" s="8"/>
      <c r="Q18" s="35"/>
    </row>
    <row r="19" spans="1:17" ht="18" customHeight="1" x14ac:dyDescent="0.15">
      <c r="A19" s="10"/>
      <c r="B19" s="10"/>
      <c r="C19" s="10"/>
      <c r="D19" s="11"/>
      <c r="E19" s="8" t="s">
        <v>29</v>
      </c>
      <c r="F19" s="13" t="s">
        <v>63</v>
      </c>
      <c r="G19" s="8"/>
      <c r="H19" s="8"/>
      <c r="I19" s="8"/>
      <c r="J19" s="38"/>
      <c r="K19" s="8"/>
      <c r="L19" s="8"/>
      <c r="M19" s="8"/>
      <c r="N19" s="8"/>
      <c r="O19" s="8"/>
      <c r="P19" s="8"/>
      <c r="Q19" s="35"/>
    </row>
    <row r="20" spans="1:17" ht="18" customHeight="1" x14ac:dyDescent="0.15">
      <c r="A20" s="24"/>
      <c r="B20" s="24"/>
      <c r="C20" s="24"/>
      <c r="D20" s="11"/>
      <c r="E20" s="8" t="s">
        <v>34</v>
      </c>
      <c r="F20" s="13" t="s">
        <v>64</v>
      </c>
      <c r="G20" s="8"/>
      <c r="H20" s="8"/>
      <c r="I20" s="8"/>
      <c r="J20" s="38"/>
      <c r="K20" s="8"/>
      <c r="L20" s="8"/>
      <c r="M20" s="8"/>
      <c r="N20" s="8"/>
      <c r="O20" s="8"/>
      <c r="P20" s="8"/>
      <c r="Q20" s="35"/>
    </row>
    <row r="21" spans="1:17" ht="18" customHeight="1" x14ac:dyDescent="0.15">
      <c r="A21" s="24"/>
      <c r="B21" s="24"/>
      <c r="C21" s="24"/>
      <c r="D21" s="11"/>
      <c r="E21" s="8" t="s">
        <v>31</v>
      </c>
      <c r="F21" s="13" t="s">
        <v>32</v>
      </c>
      <c r="G21" s="8"/>
      <c r="H21" s="8"/>
      <c r="I21" s="8"/>
      <c r="J21" s="38"/>
      <c r="K21" s="8"/>
      <c r="L21" s="8"/>
      <c r="M21" s="8"/>
      <c r="N21" s="8"/>
      <c r="O21" s="8"/>
      <c r="P21" s="8"/>
      <c r="Q21" s="35"/>
    </row>
    <row r="22" spans="1:17" ht="18" customHeight="1" x14ac:dyDescent="0.15">
      <c r="A22" s="10"/>
      <c r="B22" s="10"/>
      <c r="C22" s="10"/>
      <c r="D22" s="11"/>
      <c r="E22" s="8" t="s">
        <v>65</v>
      </c>
      <c r="F22" s="31" t="s">
        <v>66</v>
      </c>
      <c r="G22" s="8"/>
      <c r="H22" s="8"/>
      <c r="I22" s="8"/>
      <c r="J22" s="39"/>
      <c r="K22" s="8"/>
      <c r="L22" s="8"/>
      <c r="M22" s="8"/>
      <c r="N22" s="8"/>
      <c r="O22" s="8"/>
      <c r="P22" s="8"/>
      <c r="Q22" s="35"/>
    </row>
    <row r="23" spans="1:17" ht="18" customHeight="1" x14ac:dyDescent="0.15">
      <c r="A23" s="10"/>
      <c r="B23" s="10"/>
      <c r="C23" s="12"/>
      <c r="D23" s="11"/>
      <c r="E23" s="9"/>
      <c r="F23" s="9"/>
      <c r="G23" s="9"/>
      <c r="H23" s="9"/>
      <c r="I23" s="9"/>
      <c r="J23" s="9"/>
      <c r="K23" s="8"/>
      <c r="L23" s="8"/>
      <c r="M23" s="8"/>
      <c r="N23" s="8"/>
      <c r="O23" s="8"/>
      <c r="P23" s="8"/>
      <c r="Q23" s="9"/>
    </row>
    <row r="24" spans="1:17" ht="18" customHeight="1" x14ac:dyDescent="0.15">
      <c r="A24" s="10"/>
      <c r="B24" s="10"/>
      <c r="C24" s="40" t="s">
        <v>52</v>
      </c>
      <c r="D24" s="11" t="s">
        <v>47</v>
      </c>
      <c r="E24" s="7" t="s">
        <v>87</v>
      </c>
      <c r="F24" s="8"/>
      <c r="G24" s="18"/>
      <c r="H24" s="8"/>
      <c r="I24" s="8"/>
      <c r="J24" s="8"/>
      <c r="K24" s="21">
        <v>2752</v>
      </c>
      <c r="L24" s="23">
        <v>2020</v>
      </c>
      <c r="M24" s="54">
        <f>ROUND((3430-L24)/(3430-K24)*100,2)</f>
        <v>207.96</v>
      </c>
      <c r="N24" s="8">
        <v>57.72</v>
      </c>
      <c r="O24" s="23">
        <v>25.3</v>
      </c>
      <c r="P24" s="54">
        <f>ROUND((72.15-O24)/(72.15-N24)*100,2)</f>
        <v>324.67</v>
      </c>
      <c r="Q24" s="34" t="s">
        <v>85</v>
      </c>
    </row>
    <row r="25" spans="1:17" ht="20.25" customHeight="1" x14ac:dyDescent="0.15">
      <c r="A25" s="26"/>
      <c r="B25" s="26"/>
      <c r="C25" s="40"/>
      <c r="D25" s="26" t="s">
        <v>44</v>
      </c>
      <c r="E25" s="26" t="s">
        <v>74</v>
      </c>
      <c r="F25" s="8"/>
      <c r="G25" s="28"/>
      <c r="H25" s="8"/>
      <c r="I25" s="8"/>
      <c r="J25" s="37" t="s">
        <v>86</v>
      </c>
      <c r="K25" s="8">
        <v>104</v>
      </c>
      <c r="L25" s="23">
        <v>156</v>
      </c>
      <c r="M25" s="54">
        <f>ROUND((130-L25)/(130-K25)*100,2)</f>
        <v>-100</v>
      </c>
      <c r="N25" s="8">
        <v>1.4</v>
      </c>
      <c r="O25" s="23">
        <v>2.2000000000000002</v>
      </c>
      <c r="P25" s="54">
        <f>ROUND((1.7-O25)/(1.7-N25)*100,2)</f>
        <v>-166.67</v>
      </c>
      <c r="Q25" s="36"/>
    </row>
    <row r="26" spans="1:17" ht="19.5" customHeight="1" x14ac:dyDescent="0.15">
      <c r="A26" s="26"/>
      <c r="B26" s="26"/>
      <c r="C26" s="40"/>
      <c r="D26" s="26" t="s">
        <v>76</v>
      </c>
      <c r="E26" s="26" t="s">
        <v>75</v>
      </c>
      <c r="F26" s="8"/>
      <c r="G26" s="28"/>
      <c r="H26" s="8"/>
      <c r="I26" s="8"/>
      <c r="J26" s="37"/>
      <c r="K26" s="8">
        <v>206</v>
      </c>
      <c r="L26" s="23">
        <v>459</v>
      </c>
      <c r="M26" s="54">
        <f>ROUND((257.2-L26)/(257.2-K26)*100,2)</f>
        <v>-394.14</v>
      </c>
      <c r="N26" s="8">
        <v>5.4</v>
      </c>
      <c r="O26" s="23">
        <v>8.4</v>
      </c>
      <c r="P26" s="54">
        <f>ROUND((6.8-O26)/(6.8-N26)*100,2)</f>
        <v>-114.29</v>
      </c>
      <c r="Q26" s="36"/>
    </row>
    <row r="27" spans="1:17" ht="18" customHeight="1" x14ac:dyDescent="0.15">
      <c r="A27" s="10"/>
      <c r="B27" s="10"/>
      <c r="C27" s="40"/>
      <c r="D27" s="11" t="s">
        <v>48</v>
      </c>
      <c r="E27" s="8" t="s">
        <v>67</v>
      </c>
      <c r="F27" s="13" t="s">
        <v>70</v>
      </c>
      <c r="G27" s="40" t="s">
        <v>41</v>
      </c>
      <c r="H27" s="16">
        <v>44581</v>
      </c>
      <c r="I27" s="15">
        <v>1</v>
      </c>
      <c r="J27" s="37"/>
      <c r="K27" s="8">
        <v>40</v>
      </c>
      <c r="L27" s="23">
        <v>219</v>
      </c>
      <c r="M27" s="54">
        <f>ROUND((50-L27)/(50-K27)*100,2)</f>
        <v>-1690</v>
      </c>
      <c r="N27" s="22">
        <v>1.6</v>
      </c>
      <c r="O27" s="23">
        <v>5.2</v>
      </c>
      <c r="P27" s="54">
        <f>ROUND((2-O27)/(2-N27)*100,2)</f>
        <v>-800</v>
      </c>
      <c r="Q27" s="35"/>
    </row>
    <row r="28" spans="1:17" ht="18" customHeight="1" x14ac:dyDescent="0.15">
      <c r="A28" s="10"/>
      <c r="B28" s="10"/>
      <c r="C28" s="40"/>
      <c r="D28" s="11" t="s">
        <v>31</v>
      </c>
      <c r="E28" s="8" t="s">
        <v>68</v>
      </c>
      <c r="F28" s="13" t="s">
        <v>71</v>
      </c>
      <c r="G28" s="42"/>
      <c r="H28" s="16">
        <v>44581</v>
      </c>
      <c r="I28" s="15">
        <v>1</v>
      </c>
      <c r="J28" s="37"/>
      <c r="K28" s="8">
        <v>6</v>
      </c>
      <c r="L28" s="23">
        <v>2</v>
      </c>
      <c r="M28" s="54">
        <f>ROUND((8-L28)/(8-K28)*100,2)</f>
        <v>300</v>
      </c>
      <c r="N28" s="8">
        <v>0.13</v>
      </c>
      <c r="O28" s="23">
        <v>0.1</v>
      </c>
      <c r="P28" s="54">
        <f>ROUND((0.16-O28)/(0.16-N28)*100,2)</f>
        <v>200</v>
      </c>
      <c r="Q28" s="35"/>
    </row>
    <row r="29" spans="1:17" ht="18" customHeight="1" x14ac:dyDescent="0.15">
      <c r="A29" s="10"/>
      <c r="B29" s="10"/>
      <c r="C29" s="10"/>
      <c r="D29" s="11" t="s">
        <v>46</v>
      </c>
      <c r="E29" s="8" t="s">
        <v>69</v>
      </c>
      <c r="F29" s="53" t="s">
        <v>103</v>
      </c>
      <c r="G29" s="42"/>
      <c r="H29" s="16">
        <v>44581</v>
      </c>
      <c r="I29" s="15">
        <v>1</v>
      </c>
      <c r="J29" s="37"/>
      <c r="K29" s="8">
        <v>2</v>
      </c>
      <c r="L29" s="23">
        <v>20</v>
      </c>
      <c r="M29" s="54">
        <f>ROUND((3-L29)/(3-K29)*100,2)</f>
        <v>-1700</v>
      </c>
      <c r="N29" s="8">
        <v>0.03</v>
      </c>
      <c r="O29" s="23">
        <v>0.2</v>
      </c>
      <c r="P29" s="54">
        <f>ROUND((0.04-O29)/(0.04-N29)*100,2)</f>
        <v>-1600</v>
      </c>
      <c r="Q29" s="35"/>
    </row>
    <row r="30" spans="1:17" ht="35.25" customHeight="1" x14ac:dyDescent="0.15">
      <c r="A30" s="26"/>
      <c r="B30" s="26"/>
      <c r="C30" s="26"/>
      <c r="D30" s="11" t="s">
        <v>49</v>
      </c>
      <c r="E30" s="8" t="s">
        <v>72</v>
      </c>
      <c r="F30" s="13" t="s">
        <v>73</v>
      </c>
      <c r="G30" s="28"/>
      <c r="H30" s="16">
        <v>44530</v>
      </c>
      <c r="I30" s="15">
        <v>1</v>
      </c>
      <c r="J30" s="30" t="s">
        <v>92</v>
      </c>
      <c r="K30" s="11">
        <v>814</v>
      </c>
      <c r="L30" s="32">
        <v>1110</v>
      </c>
      <c r="M30" s="55">
        <f>ROUND((1018-L30)/(1018-K30)*100,2)</f>
        <v>-45.1</v>
      </c>
      <c r="N30" s="8"/>
      <c r="O30" s="8"/>
      <c r="P30" s="8"/>
      <c r="Q30" s="35"/>
    </row>
    <row r="31" spans="1:17" ht="18" customHeight="1" x14ac:dyDescent="0.15">
      <c r="A31" s="26"/>
      <c r="B31" s="26"/>
      <c r="C31" s="26"/>
      <c r="D31" s="11"/>
      <c r="E31" s="8" t="s">
        <v>77</v>
      </c>
      <c r="F31" s="13" t="s">
        <v>78</v>
      </c>
      <c r="G31" s="28"/>
      <c r="H31" s="16">
        <v>44592</v>
      </c>
      <c r="I31" s="15">
        <v>1</v>
      </c>
      <c r="J31" s="14" t="s">
        <v>39</v>
      </c>
      <c r="K31" s="8"/>
      <c r="L31" s="23"/>
      <c r="M31" s="8"/>
      <c r="N31" s="22"/>
      <c r="O31" s="23"/>
      <c r="P31" s="8"/>
      <c r="Q31" s="35"/>
    </row>
    <row r="32" spans="1:17" ht="18" customHeight="1" x14ac:dyDescent="0.15">
      <c r="A32" s="10"/>
      <c r="B32" s="10"/>
      <c r="C32" s="10"/>
      <c r="D32" s="11"/>
      <c r="E32" s="8"/>
      <c r="F32" s="13"/>
      <c r="G32" s="19"/>
      <c r="H32" s="8"/>
      <c r="I32" s="8"/>
      <c r="J32" s="26"/>
      <c r="K32" s="8"/>
      <c r="L32" s="23"/>
      <c r="M32" s="8"/>
      <c r="N32" s="8"/>
      <c r="O32" s="23"/>
      <c r="P32" s="8"/>
      <c r="Q32" s="35"/>
    </row>
    <row r="33" spans="1:17" ht="18" customHeight="1" x14ac:dyDescent="0.15">
      <c r="A33" s="10"/>
      <c r="B33" s="10"/>
      <c r="C33" s="10"/>
      <c r="D33" s="11"/>
      <c r="E33" s="8" t="s">
        <v>88</v>
      </c>
      <c r="F33" s="13"/>
      <c r="G33" s="19"/>
      <c r="H33" s="8"/>
      <c r="I33" s="8"/>
      <c r="J33" s="26"/>
      <c r="K33" s="8"/>
      <c r="L33" s="23"/>
      <c r="M33" s="8"/>
      <c r="N33" s="8"/>
      <c r="O33" s="23"/>
      <c r="P33" s="8"/>
      <c r="Q33" s="35"/>
    </row>
    <row r="34" spans="1:17" ht="18" customHeight="1" x14ac:dyDescent="0.15">
      <c r="A34" s="10"/>
      <c r="B34" s="10"/>
      <c r="C34" s="10"/>
      <c r="D34" s="11"/>
      <c r="E34" s="8" t="s">
        <v>26</v>
      </c>
      <c r="F34" s="13" t="s">
        <v>79</v>
      </c>
      <c r="G34" s="19"/>
      <c r="H34" s="8"/>
      <c r="I34" s="8"/>
      <c r="J34" s="38" t="s">
        <v>40</v>
      </c>
      <c r="K34" s="8"/>
      <c r="L34" s="23"/>
      <c r="M34" s="8"/>
      <c r="N34" s="8"/>
      <c r="O34" s="8"/>
      <c r="P34" s="8"/>
      <c r="Q34" s="35"/>
    </row>
    <row r="35" spans="1:17" ht="18" customHeight="1" x14ac:dyDescent="0.15">
      <c r="A35" s="10"/>
      <c r="B35" s="10"/>
      <c r="C35" s="10"/>
      <c r="D35" s="11"/>
      <c r="E35" s="8" t="s">
        <v>27</v>
      </c>
      <c r="F35" s="13" t="s">
        <v>80</v>
      </c>
      <c r="G35" s="19"/>
      <c r="H35" s="8"/>
      <c r="I35" s="8"/>
      <c r="J35" s="39"/>
      <c r="K35" s="8"/>
      <c r="L35" s="8"/>
      <c r="M35" s="8"/>
      <c r="N35" s="8"/>
      <c r="O35" s="8"/>
      <c r="P35" s="8"/>
      <c r="Q35" s="35"/>
    </row>
    <row r="36" spans="1:17" ht="18" customHeight="1" x14ac:dyDescent="0.15">
      <c r="A36" s="10"/>
      <c r="B36" s="10"/>
      <c r="C36" s="10"/>
      <c r="D36" s="11"/>
      <c r="E36" s="8" t="s">
        <v>28</v>
      </c>
      <c r="F36" s="13" t="s">
        <v>81</v>
      </c>
      <c r="G36" s="19"/>
      <c r="H36" s="8"/>
      <c r="I36" s="8"/>
      <c r="J36" s="39"/>
      <c r="K36" s="8"/>
      <c r="L36" s="8"/>
      <c r="M36" s="8"/>
      <c r="N36" s="8"/>
      <c r="O36" s="8"/>
      <c r="P36" s="8"/>
      <c r="Q36" s="35"/>
    </row>
    <row r="37" spans="1:17" ht="18" customHeight="1" x14ac:dyDescent="0.15">
      <c r="A37" s="26"/>
      <c r="B37" s="26"/>
      <c r="C37" s="26"/>
      <c r="D37" s="11"/>
      <c r="E37" s="8" t="s">
        <v>37</v>
      </c>
      <c r="F37" s="13" t="s">
        <v>82</v>
      </c>
      <c r="G37" s="28"/>
      <c r="H37" s="8"/>
      <c r="I37" s="8"/>
      <c r="J37" s="27"/>
      <c r="K37" s="8"/>
      <c r="L37" s="8"/>
      <c r="M37" s="8"/>
      <c r="N37" s="8"/>
      <c r="O37" s="8"/>
      <c r="P37" s="8"/>
      <c r="Q37" s="35"/>
    </row>
    <row r="38" spans="1:17" ht="18" customHeight="1" x14ac:dyDescent="0.15">
      <c r="A38" s="10"/>
      <c r="B38" s="10"/>
      <c r="C38" s="10"/>
      <c r="D38" s="11"/>
      <c r="E38" s="8" t="s">
        <v>29</v>
      </c>
      <c r="F38" s="13" t="s">
        <v>83</v>
      </c>
      <c r="G38" s="19"/>
      <c r="H38" s="8"/>
      <c r="I38" s="8"/>
      <c r="J38" s="26"/>
      <c r="K38" s="8"/>
      <c r="L38" s="8"/>
      <c r="M38" s="8"/>
      <c r="N38" s="8"/>
      <c r="O38" s="8"/>
      <c r="P38" s="8"/>
      <c r="Q38" s="35"/>
    </row>
    <row r="39" spans="1:17" ht="18" customHeight="1" x14ac:dyDescent="0.15">
      <c r="A39" s="10"/>
      <c r="B39" s="10"/>
      <c r="C39" s="10"/>
      <c r="D39" s="11"/>
      <c r="E39" s="8" t="s">
        <v>34</v>
      </c>
      <c r="F39" s="13" t="s">
        <v>35</v>
      </c>
      <c r="G39" s="19"/>
      <c r="H39" s="8"/>
      <c r="I39" s="8"/>
      <c r="J39" s="26"/>
      <c r="K39" s="8"/>
      <c r="L39" s="8"/>
      <c r="M39" s="8"/>
      <c r="N39" s="8"/>
      <c r="O39" s="8"/>
      <c r="P39" s="8"/>
      <c r="Q39" s="35"/>
    </row>
    <row r="40" spans="1:17" ht="18" customHeight="1" x14ac:dyDescent="0.15">
      <c r="A40" s="10"/>
      <c r="B40" s="10"/>
      <c r="C40" s="10"/>
      <c r="D40" s="11"/>
      <c r="E40" s="8" t="s">
        <v>30</v>
      </c>
      <c r="F40" s="13" t="s">
        <v>84</v>
      </c>
      <c r="G40" s="19"/>
      <c r="H40" s="8"/>
      <c r="I40" s="8"/>
      <c r="J40" s="30"/>
      <c r="K40" s="8"/>
      <c r="L40" s="8"/>
      <c r="M40" s="8"/>
      <c r="N40" s="8"/>
      <c r="O40" s="8"/>
      <c r="P40" s="8"/>
      <c r="Q40" s="35"/>
    </row>
    <row r="41" spans="1:17" ht="18" customHeight="1" x14ac:dyDescent="0.15">
      <c r="A41" s="10"/>
      <c r="B41" s="10"/>
      <c r="C41" s="12"/>
      <c r="D41" s="11"/>
      <c r="E41" s="9"/>
      <c r="F41" s="9"/>
      <c r="G41" s="20"/>
      <c r="H41" s="9"/>
      <c r="I41" s="9"/>
      <c r="J41" s="9"/>
      <c r="K41" s="8"/>
      <c r="L41" s="8"/>
      <c r="M41" s="8"/>
      <c r="N41" s="8"/>
      <c r="O41" s="8"/>
      <c r="P41" s="8"/>
      <c r="Q41" s="9"/>
    </row>
    <row r="42" spans="1:17" ht="18" customHeight="1" x14ac:dyDescent="0.15">
      <c r="A42" s="10"/>
      <c r="B42" s="10"/>
      <c r="C42" s="40" t="s">
        <v>53</v>
      </c>
      <c r="D42" s="11"/>
      <c r="E42" s="7" t="s">
        <v>87</v>
      </c>
      <c r="F42" s="8"/>
      <c r="G42" s="18"/>
      <c r="H42" s="8"/>
      <c r="I42" s="8"/>
      <c r="J42" s="8"/>
      <c r="K42" s="8"/>
      <c r="L42" s="8"/>
      <c r="M42" s="8"/>
      <c r="N42" s="8"/>
      <c r="O42" s="8"/>
      <c r="P42" s="8"/>
      <c r="Q42" s="34" t="s">
        <v>101</v>
      </c>
    </row>
    <row r="43" spans="1:17" ht="18" customHeight="1" x14ac:dyDescent="0.15">
      <c r="A43" s="10"/>
      <c r="B43" s="10"/>
      <c r="C43" s="40"/>
      <c r="D43" s="11"/>
      <c r="E43" s="8" t="s">
        <v>77</v>
      </c>
      <c r="F43" s="13" t="s">
        <v>89</v>
      </c>
      <c r="G43" s="40" t="s">
        <v>41</v>
      </c>
      <c r="H43" s="16">
        <v>44957</v>
      </c>
      <c r="I43" s="15">
        <v>1</v>
      </c>
      <c r="J43" s="14" t="s">
        <v>39</v>
      </c>
      <c r="K43" s="8"/>
      <c r="L43" s="8"/>
      <c r="M43" s="8"/>
      <c r="N43" s="8"/>
      <c r="O43" s="8"/>
      <c r="P43" s="8"/>
      <c r="Q43" s="35"/>
    </row>
    <row r="44" spans="1:17" ht="18" customHeight="1" x14ac:dyDescent="0.15">
      <c r="A44" s="10"/>
      <c r="B44" s="10"/>
      <c r="C44" s="40"/>
      <c r="D44" s="11"/>
      <c r="E44" s="8" t="s">
        <v>90</v>
      </c>
      <c r="F44" s="13" t="s">
        <v>36</v>
      </c>
      <c r="G44" s="42"/>
      <c r="H44" s="16">
        <v>44967</v>
      </c>
      <c r="I44" s="15">
        <v>1</v>
      </c>
      <c r="J44" s="33" t="s">
        <v>91</v>
      </c>
      <c r="K44" s="8"/>
      <c r="L44" s="8"/>
      <c r="M44" s="8"/>
      <c r="N44" s="8"/>
      <c r="O44" s="8"/>
      <c r="P44" s="8"/>
      <c r="Q44" s="35"/>
    </row>
    <row r="45" spans="1:17" ht="30" customHeight="1" x14ac:dyDescent="0.15">
      <c r="A45" s="10"/>
      <c r="B45" s="10"/>
      <c r="C45" s="10"/>
      <c r="D45" s="11"/>
      <c r="E45" s="8" t="s">
        <v>72</v>
      </c>
      <c r="F45" s="13" t="s">
        <v>59</v>
      </c>
      <c r="G45" s="42"/>
      <c r="H45" s="16">
        <v>44957</v>
      </c>
      <c r="I45" s="15">
        <v>1</v>
      </c>
      <c r="J45" s="30" t="s">
        <v>92</v>
      </c>
      <c r="K45" s="8"/>
      <c r="L45" s="8"/>
      <c r="M45" s="8"/>
      <c r="N45" s="8"/>
      <c r="O45" s="8"/>
      <c r="P45" s="8"/>
      <c r="Q45" s="35"/>
    </row>
    <row r="46" spans="1:17" ht="18" customHeight="1" x14ac:dyDescent="0.15">
      <c r="A46" s="10"/>
      <c r="B46" s="10"/>
      <c r="C46" s="10"/>
      <c r="D46" s="11"/>
      <c r="E46" s="8"/>
      <c r="F46" s="13"/>
      <c r="G46" s="8"/>
      <c r="H46" s="8"/>
      <c r="I46" s="8"/>
      <c r="J46" s="26"/>
      <c r="K46" s="8"/>
      <c r="L46" s="8"/>
      <c r="M46" s="8"/>
      <c r="N46" s="8"/>
      <c r="O46" s="8"/>
      <c r="P46" s="8"/>
      <c r="Q46" s="35"/>
    </row>
    <row r="47" spans="1:17" ht="18" customHeight="1" x14ac:dyDescent="0.15">
      <c r="A47" s="10"/>
      <c r="B47" s="10"/>
      <c r="C47" s="10"/>
      <c r="D47" s="11"/>
      <c r="E47" s="8" t="s">
        <v>88</v>
      </c>
      <c r="F47" s="13"/>
      <c r="G47" s="8"/>
      <c r="H47" s="8"/>
      <c r="I47" s="8"/>
      <c r="J47" s="25"/>
      <c r="K47" s="8"/>
      <c r="L47" s="8"/>
      <c r="M47" s="8"/>
      <c r="N47" s="8"/>
      <c r="O47" s="8"/>
      <c r="P47" s="8"/>
      <c r="Q47" s="35"/>
    </row>
    <row r="48" spans="1:17" ht="18" customHeight="1" x14ac:dyDescent="0.15">
      <c r="A48" s="10"/>
      <c r="B48" s="10"/>
      <c r="C48" s="10"/>
      <c r="D48" s="11"/>
      <c r="E48" s="8" t="s">
        <v>26</v>
      </c>
      <c r="F48" s="13" t="s">
        <v>93</v>
      </c>
      <c r="G48" s="8"/>
      <c r="H48" s="8"/>
      <c r="I48" s="8"/>
      <c r="J48" s="38" t="s">
        <v>40</v>
      </c>
      <c r="K48" s="8"/>
      <c r="L48" s="8"/>
      <c r="M48" s="8"/>
      <c r="N48" s="8"/>
      <c r="O48" s="8"/>
      <c r="P48" s="8"/>
      <c r="Q48" s="35"/>
    </row>
    <row r="49" spans="1:17" ht="18" customHeight="1" x14ac:dyDescent="0.15">
      <c r="A49" s="10"/>
      <c r="B49" s="10"/>
      <c r="C49" s="10"/>
      <c r="D49" s="11"/>
      <c r="E49" s="8" t="s">
        <v>27</v>
      </c>
      <c r="F49" s="13" t="s">
        <v>94</v>
      </c>
      <c r="G49" s="8"/>
      <c r="H49" s="8"/>
      <c r="I49" s="8"/>
      <c r="J49" s="39"/>
      <c r="K49" s="8"/>
      <c r="L49" s="8"/>
      <c r="M49" s="8"/>
      <c r="N49" s="8"/>
      <c r="O49" s="8"/>
      <c r="P49" s="8"/>
      <c r="Q49" s="35"/>
    </row>
    <row r="50" spans="1:17" ht="18" customHeight="1" x14ac:dyDescent="0.15">
      <c r="A50" s="10"/>
      <c r="B50" s="10"/>
      <c r="C50" s="10"/>
      <c r="D50" s="11"/>
      <c r="E50" s="8" t="s">
        <v>28</v>
      </c>
      <c r="F50" s="13" t="s">
        <v>95</v>
      </c>
      <c r="G50" s="8"/>
      <c r="H50" s="8"/>
      <c r="I50" s="8"/>
      <c r="J50" s="39"/>
      <c r="K50" s="8"/>
      <c r="L50" s="8"/>
      <c r="M50" s="8"/>
      <c r="N50" s="8"/>
      <c r="O50" s="8"/>
      <c r="P50" s="8"/>
      <c r="Q50" s="35"/>
    </row>
    <row r="51" spans="1:17" ht="18" customHeight="1" x14ac:dyDescent="0.15">
      <c r="A51" s="10"/>
      <c r="B51" s="10"/>
      <c r="C51" s="10"/>
      <c r="D51" s="11"/>
      <c r="E51" s="8" t="s">
        <v>37</v>
      </c>
      <c r="F51" s="13" t="s">
        <v>33</v>
      </c>
      <c r="G51" s="8"/>
      <c r="H51" s="8"/>
      <c r="I51" s="8"/>
      <c r="J51" s="26"/>
      <c r="K51" s="8"/>
      <c r="L51" s="8"/>
      <c r="M51" s="8"/>
      <c r="N51" s="8"/>
      <c r="O51" s="8"/>
      <c r="P51" s="8"/>
      <c r="Q51" s="35"/>
    </row>
    <row r="52" spans="1:17" ht="18" customHeight="1" x14ac:dyDescent="0.15">
      <c r="A52" s="10"/>
      <c r="B52" s="10"/>
      <c r="C52" s="10"/>
      <c r="D52" s="11"/>
      <c r="E52" s="8" t="s">
        <v>29</v>
      </c>
      <c r="F52" s="13" t="s">
        <v>96</v>
      </c>
      <c r="G52" s="8"/>
      <c r="H52" s="8"/>
      <c r="I52" s="8"/>
      <c r="J52" s="26"/>
      <c r="K52" s="8"/>
      <c r="L52" s="8"/>
      <c r="M52" s="8"/>
      <c r="N52" s="8"/>
      <c r="O52" s="8"/>
      <c r="P52" s="8"/>
      <c r="Q52" s="35"/>
    </row>
    <row r="53" spans="1:17" ht="18" customHeight="1" x14ac:dyDescent="0.15">
      <c r="A53" s="10"/>
      <c r="B53" s="10"/>
      <c r="C53" s="10"/>
      <c r="D53" s="11"/>
      <c r="E53" s="8" t="s">
        <v>34</v>
      </c>
      <c r="F53" s="13" t="s">
        <v>35</v>
      </c>
      <c r="G53" s="8"/>
      <c r="H53" s="8"/>
      <c r="I53" s="8"/>
      <c r="J53" s="30"/>
      <c r="K53" s="8"/>
      <c r="L53" s="8"/>
      <c r="M53" s="8"/>
      <c r="N53" s="8"/>
      <c r="O53" s="8"/>
      <c r="P53" s="8"/>
      <c r="Q53" s="35"/>
    </row>
    <row r="54" spans="1:17" ht="18" customHeight="1" x14ac:dyDescent="0.15">
      <c r="A54" s="10"/>
      <c r="B54" s="10"/>
      <c r="C54" s="10"/>
      <c r="D54" s="11"/>
      <c r="E54" s="8" t="s">
        <v>30</v>
      </c>
      <c r="F54" s="13" t="s">
        <v>97</v>
      </c>
      <c r="G54" s="8"/>
      <c r="H54" s="8"/>
      <c r="I54" s="8"/>
      <c r="J54" s="27"/>
      <c r="K54" s="8"/>
      <c r="L54" s="8"/>
      <c r="M54" s="8"/>
      <c r="N54" s="8"/>
      <c r="O54" s="8"/>
      <c r="P54" s="8"/>
      <c r="Q54" s="35"/>
    </row>
    <row r="55" spans="1:17" ht="18" customHeight="1" x14ac:dyDescent="0.15">
      <c r="A55" s="10"/>
      <c r="B55" s="10"/>
      <c r="C55" s="10"/>
      <c r="D55" s="11"/>
      <c r="E55" s="8" t="s">
        <v>98</v>
      </c>
      <c r="F55" s="13" t="s">
        <v>99</v>
      </c>
      <c r="G55" s="8"/>
      <c r="H55" s="8"/>
      <c r="I55" s="8"/>
      <c r="J55" s="27"/>
      <c r="K55" s="8"/>
      <c r="L55" s="8"/>
      <c r="M55" s="8"/>
      <c r="N55" s="8"/>
      <c r="O55" s="8"/>
      <c r="P55" s="8"/>
      <c r="Q55" s="35"/>
    </row>
    <row r="56" spans="1:17" ht="18" customHeight="1" x14ac:dyDescent="0.15">
      <c r="A56" s="9"/>
      <c r="B56" s="9"/>
      <c r="C56" s="9"/>
      <c r="D56" s="9"/>
      <c r="E56" s="9"/>
      <c r="F56" s="9"/>
      <c r="G56" s="9"/>
      <c r="H56" s="9"/>
      <c r="I56" s="9"/>
      <c r="J56" s="9"/>
      <c r="K56" s="9"/>
      <c r="L56" s="9"/>
      <c r="M56" s="9"/>
      <c r="N56" s="9"/>
      <c r="O56" s="9"/>
      <c r="P56" s="9"/>
      <c r="Q56" s="9"/>
    </row>
    <row r="57" spans="1:17" s="5" customFormat="1" ht="15.2" customHeight="1" x14ac:dyDescent="0.15">
      <c r="A57" s="6" t="s">
        <v>20</v>
      </c>
      <c r="B57" s="6"/>
      <c r="C57" s="6"/>
      <c r="D57" s="6"/>
      <c r="E57" s="6"/>
      <c r="F57" s="6"/>
      <c r="G57" s="6"/>
      <c r="H57" s="6"/>
      <c r="I57" s="6"/>
      <c r="J57" s="6"/>
      <c r="K57" s="6"/>
      <c r="L57" s="6"/>
      <c r="M57" s="6"/>
      <c r="N57" s="6"/>
      <c r="O57" s="6"/>
      <c r="P57" s="6"/>
      <c r="Q57" s="6"/>
    </row>
    <row r="58" spans="1:17" s="5" customFormat="1" ht="15.2" customHeight="1" x14ac:dyDescent="0.15">
      <c r="A58" s="6" t="s">
        <v>19</v>
      </c>
      <c r="B58" s="6"/>
      <c r="C58" s="6"/>
      <c r="D58" s="6"/>
      <c r="E58" s="6"/>
      <c r="F58" s="6"/>
      <c r="G58" s="6"/>
      <c r="H58" s="6"/>
      <c r="I58" s="6"/>
      <c r="J58" s="6"/>
      <c r="K58" s="6"/>
      <c r="L58" s="6"/>
      <c r="M58" s="6"/>
      <c r="N58" s="6"/>
      <c r="O58" s="6"/>
      <c r="P58" s="6"/>
      <c r="Q58" s="6"/>
    </row>
    <row r="60" spans="1:17" x14ac:dyDescent="0.15">
      <c r="A60" t="s">
        <v>16</v>
      </c>
    </row>
    <row r="61" spans="1:17" ht="3.2" customHeight="1" x14ac:dyDescent="0.15"/>
    <row r="62" spans="1:17" ht="105.75" customHeight="1" x14ac:dyDescent="0.15">
      <c r="A62" s="49" t="s">
        <v>102</v>
      </c>
      <c r="B62" s="50"/>
      <c r="C62" s="50"/>
      <c r="D62" s="50"/>
      <c r="E62" s="50"/>
      <c r="F62" s="50"/>
      <c r="G62" s="50"/>
      <c r="H62" s="50"/>
      <c r="I62" s="50"/>
      <c r="J62" s="50"/>
      <c r="K62" s="50"/>
      <c r="L62" s="50"/>
      <c r="M62" s="50"/>
      <c r="N62" s="50"/>
      <c r="O62" s="50"/>
      <c r="P62" s="50"/>
      <c r="Q62" s="51"/>
    </row>
    <row r="63" spans="1:17" x14ac:dyDescent="0.15">
      <c r="A63" s="5" t="s">
        <v>17</v>
      </c>
    </row>
  </sheetData>
  <mergeCells count="34">
    <mergeCell ref="D7:D9"/>
    <mergeCell ref="Q7:Q9"/>
    <mergeCell ref="N4:O4"/>
    <mergeCell ref="P4:Q4"/>
    <mergeCell ref="A62:Q62"/>
    <mergeCell ref="I7:I9"/>
    <mergeCell ref="J7:J9"/>
    <mergeCell ref="K7:P7"/>
    <mergeCell ref="K8:M8"/>
    <mergeCell ref="N8:P8"/>
    <mergeCell ref="E7:E9"/>
    <mergeCell ref="F7:F9"/>
    <mergeCell ref="G7:G9"/>
    <mergeCell ref="H7:H9"/>
    <mergeCell ref="A7:A8"/>
    <mergeCell ref="B7:B9"/>
    <mergeCell ref="C7:C9"/>
    <mergeCell ref="A10:A12"/>
    <mergeCell ref="B10:B12"/>
    <mergeCell ref="C10:C12"/>
    <mergeCell ref="C24:C28"/>
    <mergeCell ref="C42:C44"/>
    <mergeCell ref="J19:J22"/>
    <mergeCell ref="D10:D14"/>
    <mergeCell ref="G11:G13"/>
    <mergeCell ref="G27:G29"/>
    <mergeCell ref="G43:G45"/>
    <mergeCell ref="J16:J18"/>
    <mergeCell ref="Q10:Q22"/>
    <mergeCell ref="Q24:Q40"/>
    <mergeCell ref="Q42:Q55"/>
    <mergeCell ref="J25:J29"/>
    <mergeCell ref="J34:J36"/>
    <mergeCell ref="J48:J50"/>
  </mergeCells>
  <phoneticPr fontId="1"/>
  <pageMargins left="0.39370078740157483" right="0.39370078740157483" top="0.98425196850393704" bottom="0.78740157480314965" header="0.51181102362204722" footer="0.51181102362204722"/>
  <pageSetup paperSize="8"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角川 文教</dc:creator>
  <cp:lastModifiedBy>吉岡　順子</cp:lastModifiedBy>
  <cp:lastPrinted>2023-09-25T01:35:44Z</cp:lastPrinted>
  <dcterms:created xsi:type="dcterms:W3CDTF">2011-08-17T05:35:24Z</dcterms:created>
  <dcterms:modified xsi:type="dcterms:W3CDTF">2023-09-25T03:59:11Z</dcterms:modified>
</cp:coreProperties>
</file>